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andres\Pictures\"/>
    </mc:Choice>
  </mc:AlternateContent>
  <xr:revisionPtr revIDLastSave="0" documentId="8_{78DA4D42-FD87-4937-9DA3-314B2C54877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Hoja1" sheetId="1" r:id="rId1"/>
    <sheet name="Olimpo 4.0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11" i="2" l="1"/>
  <c r="D327" i="2"/>
  <c r="D54" i="2"/>
  <c r="D32" i="2"/>
  <c r="D298" i="2"/>
  <c r="D257" i="2"/>
  <c r="D33" i="2"/>
  <c r="D528" i="2"/>
  <c r="D518" i="2"/>
  <c r="D508" i="2"/>
  <c r="D497" i="2"/>
  <c r="D487" i="2"/>
  <c r="D477" i="2"/>
  <c r="D467" i="2"/>
  <c r="D458" i="2"/>
  <c r="D448" i="2"/>
  <c r="D430" i="2"/>
  <c r="D421" i="2"/>
  <c r="D411" i="2"/>
  <c r="D401" i="2"/>
  <c r="D391" i="2"/>
  <c r="D376" i="2"/>
  <c r="D367" i="2"/>
  <c r="D357" i="2"/>
  <c r="D347" i="2"/>
  <c r="D336" i="2"/>
  <c r="D326" i="2"/>
  <c r="D316" i="2"/>
  <c r="D307" i="2"/>
  <c r="D289" i="2"/>
  <c r="D267" i="2"/>
  <c r="D238" i="2"/>
  <c r="D228" i="2"/>
  <c r="D215" i="2"/>
  <c r="D205" i="2"/>
  <c r="D195" i="2"/>
  <c r="D185" i="2"/>
  <c r="D176" i="2"/>
  <c r="D166" i="2"/>
  <c r="D156" i="2"/>
  <c r="D146" i="2"/>
  <c r="D136" i="2"/>
  <c r="D127" i="2"/>
  <c r="D116" i="2"/>
  <c r="D106" i="2"/>
  <c r="D97" i="2"/>
  <c r="D87" i="2"/>
  <c r="D77" i="2"/>
  <c r="D66" i="2"/>
  <c r="D53" i="2"/>
  <c r="D43" i="2"/>
  <c r="D23" i="2"/>
  <c r="D13" i="2"/>
  <c r="D527" i="2"/>
  <c r="D517" i="2"/>
  <c r="D507" i="2"/>
  <c r="D486" i="2"/>
  <c r="D476" i="2"/>
  <c r="D466" i="2"/>
  <c r="D457" i="2"/>
  <c r="D447" i="2"/>
  <c r="D429" i="2"/>
  <c r="D420" i="2"/>
  <c r="D410" i="2"/>
  <c r="D400" i="2"/>
  <c r="D390" i="2"/>
  <c r="D375" i="2"/>
  <c r="D366" i="2"/>
  <c r="D356" i="2"/>
  <c r="D346" i="2"/>
  <c r="D335" i="2"/>
  <c r="D325" i="2"/>
  <c r="D315" i="2"/>
  <c r="D306" i="2"/>
  <c r="D288" i="2"/>
  <c r="D266" i="2"/>
  <c r="D256" i="2"/>
  <c r="D237" i="2"/>
  <c r="D227" i="2"/>
  <c r="D214" i="2"/>
  <c r="D204" i="2"/>
  <c r="D194" i="2"/>
  <c r="D184" i="2"/>
  <c r="D175" i="2"/>
  <c r="D165" i="2"/>
  <c r="D155" i="2"/>
  <c r="D145" i="2"/>
  <c r="D135" i="2"/>
  <c r="D126" i="2"/>
  <c r="D115" i="2"/>
  <c r="D105" i="2"/>
  <c r="D96" i="2"/>
  <c r="D86" i="2"/>
  <c r="D76" i="2"/>
  <c r="D65" i="2"/>
  <c r="D52" i="2"/>
  <c r="D42" i="2"/>
  <c r="D22" i="2"/>
  <c r="D12" i="2"/>
  <c r="D513" i="2"/>
  <c r="D503" i="2"/>
  <c r="D453" i="2"/>
  <c r="D443" i="2"/>
  <c r="D416" i="2"/>
  <c r="D406" i="2"/>
  <c r="D396" i="2"/>
  <c r="D386" i="2"/>
  <c r="D362" i="2"/>
  <c r="D352" i="2"/>
  <c r="D342" i="2"/>
  <c r="D321" i="2"/>
  <c r="D294" i="2"/>
  <c r="D284" i="2"/>
  <c r="D233" i="2"/>
  <c r="D223" i="2"/>
  <c r="D210" i="2"/>
  <c r="D200" i="2"/>
  <c r="D190" i="2"/>
  <c r="D171" i="2"/>
  <c r="D161" i="2"/>
  <c r="D151" i="2"/>
  <c r="D122" i="2"/>
  <c r="D92" i="2"/>
  <c r="D82" i="2"/>
  <c r="D72" i="2"/>
  <c r="D48" i="2"/>
  <c r="D38" i="2"/>
  <c r="D28" i="2"/>
  <c r="D18" i="2"/>
  <c r="D8" i="2"/>
  <c r="D516" i="2"/>
  <c r="D515" i="2"/>
  <c r="D514" i="2"/>
  <c r="D512" i="2"/>
  <c r="D510" i="2"/>
  <c r="D506" i="2"/>
  <c r="D505" i="2"/>
  <c r="D504" i="2"/>
  <c r="D502" i="2"/>
  <c r="D501" i="2"/>
  <c r="D500" i="2"/>
  <c r="D498" i="2"/>
  <c r="D496" i="2"/>
  <c r="D495" i="2"/>
  <c r="D494" i="2"/>
  <c r="D493" i="2"/>
  <c r="D492" i="2"/>
  <c r="D491" i="2"/>
  <c r="D490" i="2"/>
  <c r="D488" i="2"/>
  <c r="D485" i="2"/>
  <c r="D484" i="2"/>
  <c r="D483" i="2"/>
  <c r="D482" i="2"/>
  <c r="D481" i="2"/>
  <c r="D480" i="2"/>
  <c r="D478" i="2"/>
  <c r="D475" i="2"/>
  <c r="D474" i="2"/>
  <c r="D473" i="2"/>
  <c r="D472" i="2"/>
  <c r="D471" i="2"/>
  <c r="D470" i="2"/>
  <c r="D468" i="2"/>
  <c r="D465" i="2"/>
  <c r="D464" i="2"/>
  <c r="D463" i="2"/>
  <c r="D462" i="2"/>
  <c r="D461" i="2"/>
  <c r="D460" i="2"/>
  <c r="D456" i="2"/>
  <c r="D455" i="2"/>
  <c r="D454" i="2"/>
  <c r="D452" i="2"/>
  <c r="D451" i="2"/>
  <c r="D450" i="2"/>
  <c r="D446" i="2"/>
  <c r="D445" i="2"/>
  <c r="D444" i="2"/>
  <c r="D442" i="2"/>
  <c r="D441" i="2"/>
  <c r="D440" i="2"/>
  <c r="D439" i="2"/>
  <c r="D419" i="2"/>
  <c r="D418" i="2"/>
  <c r="D417" i="2"/>
  <c r="D415" i="2"/>
  <c r="D414" i="2"/>
  <c r="D413" i="2"/>
  <c r="D409" i="2"/>
  <c r="D408" i="2"/>
  <c r="D407" i="2"/>
  <c r="D405" i="2"/>
  <c r="D404" i="2"/>
  <c r="D403" i="2"/>
  <c r="D399" i="2"/>
  <c r="D398" i="2"/>
  <c r="D397" i="2"/>
  <c r="D395" i="2"/>
  <c r="D394" i="2"/>
  <c r="D393" i="2"/>
  <c r="D389" i="2"/>
  <c r="D388" i="2"/>
  <c r="D387" i="2"/>
  <c r="D385" i="2"/>
  <c r="D384" i="2"/>
  <c r="D383" i="2"/>
  <c r="D218" i="2"/>
  <c r="D219" i="2" s="1"/>
  <c r="D324" i="2"/>
  <c r="D323" i="2"/>
  <c r="D322" i="2"/>
  <c r="D320" i="2"/>
  <c r="D319" i="2"/>
  <c r="D318" i="2"/>
  <c r="D287" i="2"/>
  <c r="D286" i="2"/>
  <c r="D285" i="2"/>
  <c r="D283" i="2"/>
  <c r="D282" i="2"/>
  <c r="D281" i="2"/>
  <c r="D236" i="2"/>
  <c r="D235" i="2"/>
  <c r="D234" i="2"/>
  <c r="D232" i="2"/>
  <c r="D231" i="2"/>
  <c r="D230" i="2"/>
  <c r="D226" i="2"/>
  <c r="D225" i="2"/>
  <c r="D224" i="2"/>
  <c r="D222" i="2"/>
  <c r="D221" i="2"/>
  <c r="D220" i="2"/>
  <c r="D365" i="2"/>
  <c r="D364" i="2"/>
  <c r="D363" i="2"/>
  <c r="D361" i="2"/>
  <c r="D360" i="2"/>
  <c r="D359" i="2"/>
  <c r="D355" i="2"/>
  <c r="D354" i="2"/>
  <c r="D353" i="2"/>
  <c r="D351" i="2"/>
  <c r="D350" i="2"/>
  <c r="D349" i="2"/>
  <c r="D345" i="2"/>
  <c r="D344" i="2"/>
  <c r="D343" i="2"/>
  <c r="D341" i="2"/>
  <c r="D340" i="2"/>
  <c r="D339" i="2"/>
  <c r="D213" i="2"/>
  <c r="D212" i="2"/>
  <c r="D211" i="2"/>
  <c r="D209" i="2"/>
  <c r="D208" i="2"/>
  <c r="D207" i="2"/>
  <c r="D203" i="2"/>
  <c r="D202" i="2"/>
  <c r="D201" i="2"/>
  <c r="D199" i="2"/>
  <c r="D198" i="2"/>
  <c r="D197" i="2"/>
  <c r="D193" i="2"/>
  <c r="D192" i="2"/>
  <c r="D191" i="2"/>
  <c r="D189" i="2"/>
  <c r="D188" i="2"/>
  <c r="D187" i="2"/>
  <c r="D531" i="2"/>
  <c r="D532" i="2" s="1"/>
  <c r="D57" i="2"/>
  <c r="D174" i="2"/>
  <c r="D173" i="2"/>
  <c r="D172" i="2"/>
  <c r="D170" i="2"/>
  <c r="D169" i="2"/>
  <c r="D168" i="2"/>
  <c r="D164" i="2"/>
  <c r="D163" i="2"/>
  <c r="D162" i="2"/>
  <c r="D160" i="2"/>
  <c r="D159" i="2"/>
  <c r="D158" i="2"/>
  <c r="D154" i="2"/>
  <c r="D153" i="2"/>
  <c r="D152" i="2"/>
  <c r="D150" i="2"/>
  <c r="D149" i="2"/>
  <c r="D148" i="2"/>
  <c r="D125" i="2"/>
  <c r="D124" i="2"/>
  <c r="D123" i="2"/>
  <c r="D121" i="2"/>
  <c r="D120" i="2"/>
  <c r="D119" i="2"/>
  <c r="D95" i="2"/>
  <c r="D94" i="2"/>
  <c r="D93" i="2"/>
  <c r="D91" i="2"/>
  <c r="D90" i="2"/>
  <c r="D89" i="2"/>
  <c r="D85" i="2"/>
  <c r="D84" i="2"/>
  <c r="D83" i="2"/>
  <c r="D81" i="2"/>
  <c r="D80" i="2"/>
  <c r="D79" i="2"/>
  <c r="D75" i="2"/>
  <c r="D74" i="2"/>
  <c r="D73" i="2"/>
  <c r="D71" i="2"/>
  <c r="D70" i="2"/>
  <c r="D69" i="2"/>
  <c r="D51" i="2"/>
  <c r="D50" i="2"/>
  <c r="D49" i="2"/>
  <c r="D47" i="2"/>
  <c r="D46" i="2"/>
  <c r="D45" i="2"/>
  <c r="D55" i="2" s="1"/>
  <c r="D41" i="2"/>
  <c r="D40" i="2"/>
  <c r="D39" i="2"/>
  <c r="D37" i="2"/>
  <c r="D36" i="2"/>
  <c r="D35" i="2"/>
  <c r="D31" i="2"/>
  <c r="D30" i="2"/>
  <c r="D29" i="2"/>
  <c r="D27" i="2"/>
  <c r="D26" i="2"/>
  <c r="D25" i="2"/>
  <c r="D21" i="2"/>
  <c r="D20" i="2"/>
  <c r="D19" i="2"/>
  <c r="D17" i="2"/>
  <c r="D16" i="2"/>
  <c r="D15" i="2"/>
  <c r="D11" i="2"/>
  <c r="D10" i="2"/>
  <c r="D9" i="2"/>
  <c r="D7" i="2"/>
  <c r="D6" i="2"/>
  <c r="D5" i="2"/>
  <c r="D521" i="2"/>
  <c r="D423" i="2"/>
  <c r="D369" i="2"/>
  <c r="D329" i="2"/>
  <c r="D309" i="2"/>
  <c r="D300" i="2"/>
  <c r="D291" i="2"/>
  <c r="D260" i="2"/>
  <c r="D250" i="2"/>
  <c r="D178" i="2"/>
  <c r="D139" i="2"/>
  <c r="D129" i="2"/>
  <c r="D109" i="2"/>
  <c r="D99" i="2"/>
  <c r="D59" i="2"/>
  <c r="D526" i="2"/>
  <c r="D525" i="2"/>
  <c r="D524" i="2"/>
  <c r="D523" i="2"/>
  <c r="D522" i="2"/>
  <c r="D428" i="2"/>
  <c r="D427" i="2"/>
  <c r="D426" i="2"/>
  <c r="D425" i="2"/>
  <c r="D424" i="2"/>
  <c r="D374" i="2"/>
  <c r="D373" i="2"/>
  <c r="D372" i="2"/>
  <c r="D371" i="2"/>
  <c r="D370" i="2"/>
  <c r="D337" i="2"/>
  <c r="D334" i="2"/>
  <c r="D333" i="2"/>
  <c r="D332" i="2"/>
  <c r="D331" i="2"/>
  <c r="D330" i="2"/>
  <c r="D314" i="2"/>
  <c r="D313" i="2"/>
  <c r="D312" i="2"/>
  <c r="D311" i="2"/>
  <c r="D310" i="2"/>
  <c r="D305" i="2"/>
  <c r="D304" i="2"/>
  <c r="D303" i="2"/>
  <c r="D302" i="2"/>
  <c r="D301" i="2"/>
  <c r="D297" i="2"/>
  <c r="D296" i="2"/>
  <c r="D295" i="2"/>
  <c r="D293" i="2"/>
  <c r="D292" i="2"/>
  <c r="D268" i="2"/>
  <c r="D265" i="2"/>
  <c r="D264" i="2"/>
  <c r="D263" i="2"/>
  <c r="D262" i="2"/>
  <c r="D261" i="2"/>
  <c r="D258" i="2"/>
  <c r="D255" i="2"/>
  <c r="D254" i="2"/>
  <c r="D253" i="2"/>
  <c r="D252" i="2"/>
  <c r="D251" i="2"/>
  <c r="D183" i="2"/>
  <c r="D182" i="2"/>
  <c r="D181" i="2"/>
  <c r="D180" i="2"/>
  <c r="D179" i="2"/>
  <c r="D144" i="2"/>
  <c r="D143" i="2"/>
  <c r="D142" i="2"/>
  <c r="D141" i="2"/>
  <c r="D140" i="2"/>
  <c r="D137" i="2"/>
  <c r="D134" i="2"/>
  <c r="D133" i="2"/>
  <c r="D132" i="2"/>
  <c r="D131" i="2"/>
  <c r="D130" i="2"/>
  <c r="D117" i="2"/>
  <c r="D114" i="2"/>
  <c r="D113" i="2"/>
  <c r="D112" i="2"/>
  <c r="D111" i="2"/>
  <c r="D110" i="2"/>
  <c r="D107" i="2"/>
  <c r="D104" i="2"/>
  <c r="D103" i="2"/>
  <c r="D102" i="2"/>
  <c r="D101" i="2"/>
  <c r="D100" i="2"/>
  <c r="D67" i="2"/>
  <c r="D64" i="2"/>
  <c r="D63" i="2"/>
  <c r="D62" i="2"/>
  <c r="D61" i="2"/>
  <c r="D60" i="2"/>
  <c r="H22" i="1"/>
  <c r="G22" i="1"/>
  <c r="D15" i="1"/>
  <c r="D519" i="2" l="1"/>
  <c r="D328" i="2"/>
  <c r="D509" i="2"/>
  <c r="D489" i="2"/>
  <c r="D499" i="2"/>
  <c r="D469" i="2"/>
  <c r="D479" i="2"/>
  <c r="D459" i="2"/>
  <c r="D449" i="2"/>
  <c r="D392" i="2"/>
  <c r="D422" i="2"/>
  <c r="D412" i="2"/>
  <c r="D402" i="2"/>
  <c r="D290" i="2"/>
  <c r="D239" i="2"/>
  <c r="D229" i="2"/>
  <c r="D368" i="2"/>
  <c r="D358" i="2"/>
  <c r="D348" i="2"/>
  <c r="D216" i="2"/>
  <c r="D206" i="2"/>
  <c r="D196" i="2"/>
  <c r="D177" i="2"/>
  <c r="D167" i="2"/>
  <c r="D157" i="2"/>
  <c r="D128" i="2"/>
  <c r="D98" i="2"/>
  <c r="D88" i="2"/>
  <c r="D34" i="2"/>
  <c r="D78" i="2"/>
  <c r="D58" i="2"/>
  <c r="D44" i="2"/>
  <c r="D24" i="2"/>
  <c r="D14" i="2"/>
  <c r="D529" i="2"/>
  <c r="D377" i="2"/>
  <c r="D431" i="2"/>
  <c r="D317" i="2"/>
  <c r="D338" i="2"/>
  <c r="D308" i="2"/>
  <c r="D299" i="2"/>
  <c r="D269" i="2"/>
  <c r="D259" i="2"/>
  <c r="D186" i="2"/>
  <c r="D147" i="2"/>
  <c r="D138" i="2"/>
  <c r="D108" i="2"/>
  <c r="D118" i="2"/>
  <c r="D68" i="2"/>
</calcChain>
</file>

<file path=xl/sharedStrings.xml><?xml version="1.0" encoding="utf-8"?>
<sst xmlns="http://schemas.openxmlformats.org/spreadsheetml/2006/main" count="872" uniqueCount="194">
  <si>
    <t>PRECIOS ESCRITURAS PUBLICAS</t>
  </si>
  <si>
    <t>MINIMO</t>
  </si>
  <si>
    <t>PRECIOS</t>
  </si>
  <si>
    <t>ACEPTACION</t>
  </si>
  <si>
    <t>ACLARATORIA</t>
  </si>
  <si>
    <r>
      <t>ACUERDO COMPLETO Y SUFICIENTE</t>
    </r>
    <r>
      <rPr>
        <sz val="10"/>
        <color rgb="FF000000"/>
        <rFont val="Arial"/>
        <family val="2"/>
      </rPr>
      <t xml:space="preserve"> </t>
    </r>
  </si>
  <si>
    <t xml:space="preserve">ADJUDICACION EN REMATES </t>
  </si>
  <si>
    <t>2 x Mil</t>
  </si>
  <si>
    <t>ALZAMIENTOS</t>
  </si>
  <si>
    <t xml:space="preserve">ANOTACION MARGINAL </t>
  </si>
  <si>
    <t xml:space="preserve">ARRENDAMIENTOS </t>
  </si>
  <si>
    <t>Minuta de Abogados</t>
  </si>
  <si>
    <t>Si redactamos Nosotros</t>
  </si>
  <si>
    <t>AUTORIZACION</t>
  </si>
  <si>
    <t>AUTORIZACION SALIR DE VIAJE</t>
  </si>
  <si>
    <t>CANCELACION DE SALDO Y PRECIO</t>
  </si>
  <si>
    <t>CESION DE DERECHOS</t>
  </si>
  <si>
    <t>COMODATOS</t>
  </si>
  <si>
    <t>2 X Mil</t>
  </si>
  <si>
    <t>COMPLEMENTACION</t>
  </si>
  <si>
    <t>2  x Mil</t>
  </si>
  <si>
    <t>CONSTITUCION DE SOCIEDAD</t>
  </si>
  <si>
    <t>CONSTITUCION DE USUFRUCTO</t>
  </si>
  <si>
    <t>CONSTITUCION DE USUFRUCTO DENSIFICACION PREDIAL</t>
  </si>
  <si>
    <t>CONSTITUCION UNION TEMPORAL DE PROVEEDORES</t>
  </si>
  <si>
    <t>DACION EN PAGO</t>
  </si>
  <si>
    <t>DELEGACION DE FACULTADES DE ADMINISTRACION</t>
  </si>
  <si>
    <t>DISOLUCIÓN DE SOCIEDAD</t>
  </si>
  <si>
    <t>FIANZA</t>
  </si>
  <si>
    <t>FOTOCOPIA LEGALIZADA ESCRITURAS</t>
  </si>
  <si>
    <t xml:space="preserve">$5.000 de 1 hasta 5 carillas </t>
  </si>
  <si>
    <t>$1.000 por cada carilla desde la 6ta Carilla hacia arriba</t>
  </si>
  <si>
    <t>$1.000 por carilla</t>
  </si>
  <si>
    <t>FUSION</t>
  </si>
  <si>
    <t>HIPOTECAS</t>
  </si>
  <si>
    <t xml:space="preserve">INSTRUCCIONES: </t>
  </si>
  <si>
    <t>De $ 1 hasta 50.000.000</t>
  </si>
  <si>
    <t>De $50.000.001 a 60.000.000</t>
  </si>
  <si>
    <t>De $60.000.001 a 70.000.000</t>
  </si>
  <si>
    <t>De $70.000.001 a 80.000.000</t>
  </si>
  <si>
    <t>De $80.000.001 a 90.000.000</t>
  </si>
  <si>
    <t>De $90.000.001 a 100.000.000</t>
  </si>
  <si>
    <t>De $100.000.001 a 110.000.000</t>
  </si>
  <si>
    <t>De $110.000.001 hacia arriba….</t>
  </si>
  <si>
    <t>LIQUIDACION DE SOCIEDAD CONYUGAL</t>
  </si>
  <si>
    <t>LIQUIDACION DE PARTCIÓN Y ADJUDICACIÓN</t>
  </si>
  <si>
    <t>MANDATOS: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</si>
  <si>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b/>
        <sz val="10"/>
        <color rgb="FF000000"/>
        <rFont val="Arial"/>
        <family val="2"/>
      </rPr>
      <t>BANCARIO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</si>
  <si>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b/>
        <sz val="10"/>
        <color rgb="FF000000"/>
        <rFont val="Arial"/>
        <family val="2"/>
      </rPr>
      <t>DE ADMINISTRACION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</si>
  <si>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b/>
        <sz val="10"/>
        <color rgb="FF000000"/>
        <rFont val="Arial"/>
        <family val="2"/>
      </rPr>
      <t>ESPECIAL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</si>
  <si>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b/>
        <sz val="10"/>
        <color rgb="FF000000"/>
        <rFont val="Arial"/>
        <family val="2"/>
      </rPr>
      <t>GENERAL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</si>
  <si>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b/>
        <sz val="10"/>
        <color rgb="FF000000"/>
        <rFont val="Arial"/>
        <family val="2"/>
      </rPr>
      <t>JUDICIAL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</si>
  <si>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b/>
        <sz val="10"/>
        <color rgb="FF000000"/>
        <rFont val="Arial"/>
        <family val="2"/>
      </rPr>
      <t>PARA VENTA Y/O COMPRA</t>
    </r>
  </si>
  <si>
    <t>MINUTA CONSERVATORIA</t>
  </si>
  <si>
    <t>MODIFICACION DE SOCIEDAD</t>
  </si>
  <si>
    <t>MUTUO HIPOTECARIO</t>
  </si>
  <si>
    <t>PERMUTAS</t>
  </si>
  <si>
    <t>PRENDAS SIN DESPLAZAMIENTO</t>
  </si>
  <si>
    <t>PROMESAS DE COMPRAVENTA</t>
  </si>
  <si>
    <t>PROTOCOLIZACIONES</t>
  </si>
  <si>
    <t>RATIFICACION</t>
  </si>
  <si>
    <t>RECTIFICACION</t>
  </si>
  <si>
    <t>RECONOCIMIENTO DE DEUDA</t>
  </si>
  <si>
    <t>REDUCCION A ESCRITURAS PUBLICAS</t>
  </si>
  <si>
    <t>Esta depende de la extensión del documentos:</t>
  </si>
  <si>
    <t>De 1 a 19 carillas $35.000</t>
  </si>
  <si>
    <t>De 20 hasta 49 carillas $65.000</t>
  </si>
  <si>
    <t>Sobre 50 carillas $90.000</t>
  </si>
  <si>
    <t>$65.000 y $90.000</t>
  </si>
  <si>
    <t>REGLAMENTO DE COPROPIEDAD</t>
  </si>
  <si>
    <t>RENTA VITALICIA</t>
  </si>
  <si>
    <t>RENUNCIA A LOS GANANCIALES</t>
  </si>
  <si>
    <t>RENUNCIA DE USUFRUCTO</t>
  </si>
  <si>
    <t>RESCILIACIÓN</t>
  </si>
  <si>
    <t>Normalmente sale el mismo valor de lo que se está Resciliando.-</t>
  </si>
  <si>
    <t>Ej. Una Compraventa que salió $150.000 la resciliación tiene el mismo valor.</t>
  </si>
  <si>
    <t>REVOCACION DE MANDATOS:</t>
  </si>
  <si>
    <t>SANEAMIENTO DE SOCIEDAD</t>
  </si>
  <si>
    <t>SEPARACION TOTAL DE BIENES</t>
  </si>
  <si>
    <t>SERVICIOS</t>
  </si>
  <si>
    <t>En Base a la cantidad de Roles</t>
  </si>
  <si>
    <t>SERVIDUMBRES</t>
  </si>
  <si>
    <t>TERMINO DE CONTRATO DE ARRIENDO</t>
  </si>
  <si>
    <t>TESTAMENTOS ABIERTOS</t>
  </si>
  <si>
    <t>TESTAMENTOS CERRADOS</t>
  </si>
  <si>
    <t>TRANSACCION DE ALIMENTOS</t>
  </si>
  <si>
    <t>TRANSACCION EXTRAJUDICIAL</t>
  </si>
  <si>
    <t>TRANSFORMACION DE SOCIEDAD</t>
  </si>
  <si>
    <t>VIGENCIAS</t>
  </si>
  <si>
    <t>$10.000 la Certificación + $1.000 por cada carilla para la copia</t>
  </si>
  <si>
    <t>X Carillaje</t>
  </si>
  <si>
    <t>La primera Aclaratoria es gratis, siempre y cuando sea firmada en esta 
misma notaria y al menos de 6 meses anterior a la fecha de suscripción.-</t>
  </si>
  <si>
    <t>Cobramos el 2 x $1.000 + Registro de Repertorio $3.000 + 
la Inserción de documentos $5.000 + las firmas $500 c/u + 
las copias $1.000 c/u + la custodia del documento $5.000 + 
la redacción $45.000.-</t>
  </si>
  <si>
    <t>En caso de que haya en la misma cesión de derechos más de un rol, 
o derechos de aguas, o hipotecas, o alzamientos o servidumbres u 
otras materias se cobra $25.000 adicional por cada una de ellas.-</t>
  </si>
  <si>
    <t>En caso de que haya en el mismo comodato más de un rol, 
o derechos de aguas, o hipotecas, o alzamientos o 
servidumbres u otras materias se cobra $25.000 adicional por cada una de ellas.-</t>
  </si>
  <si>
    <t>En caso de que haya en el mismo arrendamiento más de un rol, 
o derechos de aguas, u otras cosas se cobra $25.000 adicional por cada una de ellas.-</t>
  </si>
  <si>
    <t>La primera complementación es gratis, siempre y cuando sea firmada 
en esta misma notaria y al menos de 6 meses anterior a la fecha de suscripción.-</t>
  </si>
  <si>
    <r>
      <t>COMPRAVENTAS: (</t>
    </r>
    <r>
      <rPr>
        <sz val="10"/>
        <color rgb="FF000000"/>
        <rFont val="Arial"/>
        <family val="2"/>
      </rPr>
      <t>CON SUBSIDIO HABITACIONAL, SUBDIVISIÓN, 
BIENES MUEBLES, CONCESIONES MINERAS, DE DERECHOS HEREDITARIOS, 
NUDA PROPIEDAD Y RESERVA DE USUFRUCTO, DE DERECHOS DE 
APROVECHAMIENTO DE AGUAS, Y CON MUTUOS HIPOTECARIOS</t>
    </r>
    <r>
      <rPr>
        <b/>
        <sz val="10"/>
        <color rgb="FF000000"/>
        <rFont val="Arial"/>
        <family val="2"/>
      </rPr>
      <t>).</t>
    </r>
  </si>
  <si>
    <t>Cobramos el 2 x $1.000 + Registro de Repertorio $1.500 + la Inserción de 
documentos $5.000 + las firmas $300 c/u + las copias $600 c/u + la 
custodia del documento $5.000 + la redacción $45.000.-</t>
  </si>
  <si>
    <t>En caso de que haya en la misma compraventa más de un rol, o derechos 
de aguas, o hipotecas, o alzamientos o servidumbres u otras materias se 
cobra $25.000 adicional por cada una de ellas.-</t>
  </si>
  <si>
    <t>Cobramos el 2 x $1.000 + Registro de Repertorio $1.500 + la Inserción de 
documentos $5.000 + las firmas $300 c/u + las copias $600 c/u + 
la custodia del documento $5.000 + la redacción $45.000.-</t>
  </si>
  <si>
    <t>Cobramos el 2 x $1.000 + Registro de Repertorio $1.500 + 
la Inserción de documentos $5.000 + las firmas $300 c/u + 
las copias $600 c/u + la custodia del documento $5.000 + 
la redacción $45.000.-</t>
  </si>
  <si>
    <t>En caso de que haya en la misma liquidación más de un rol, 
o derechos de aguas, o hipotecas, o alzamientos o 
servidumbres u otras materias se cobra $25.000 
adicional por cada una de ellas.-</t>
  </si>
  <si>
    <t>En caso de que haya en la misma liquidación más de un rol, 
o derechos de aguas, o hipotecas, o alzamientos o 
servidumbres u otras materias se cobra $25.000 adicional 
por cada una de ellas.-</t>
  </si>
  <si>
    <t>Estos valores son por 1 sola persona, si firman más de 1 persona se 
cobra $2.000 adicionales por cada firma.-</t>
  </si>
  <si>
    <t>En caso de que haya en la misma promesa más de un rol, 
o derechos de aguas, o hipotecas, o alzamientos o servidumbres 
u otras materias se cobra $25.000 adicional por cada una de ellas.-</t>
  </si>
  <si>
    <t>La primera rectificación es gratis, siempre y cuando sea firmada en esta 
misma notaria y al menos de 6 meses anterior a la fecha de suscripción.-</t>
  </si>
  <si>
    <t>En caso de que haya en la misma escritura de Servicio más de un rol, 
se cobra $25.000 adicional por cada uno de ellas.-</t>
  </si>
  <si>
    <t>Estos valores son por 1 sola persona, 
si firman más de 1 persona se cobra $2.000 adicionales por cada firma.-</t>
  </si>
  <si>
    <t xml:space="preserve">monto </t>
  </si>
  <si>
    <t xml:space="preserve">Cobramos el 2 x $1.000 </t>
  </si>
  <si>
    <t>Registro de Repertorio</t>
  </si>
  <si>
    <t xml:space="preserve">las copias c/u </t>
  </si>
  <si>
    <t xml:space="preserve">Custodia del documento </t>
  </si>
  <si>
    <t xml:space="preserve">Redacción </t>
  </si>
  <si>
    <t xml:space="preserve">Firmas c/u </t>
  </si>
  <si>
    <t>Total</t>
  </si>
  <si>
    <t>En caso de que haya en el mismo arrendamiento más de un rol, o derechos
 de aguas, u otras cosas se cobra $25.000 adicional por cada una de ellas.-</t>
  </si>
  <si>
    <t>Inserción de documentos</t>
  </si>
  <si>
    <t xml:space="preserve">Cobramos el 
2 x $1.000 </t>
  </si>
  <si>
    <t>Registro de 
Repertorio</t>
  </si>
  <si>
    <t>Inserción de 
documentos</t>
  </si>
  <si>
    <t xml:space="preserve">las copias 
c/u </t>
  </si>
  <si>
    <t xml:space="preserve">Custodia del 
documento </t>
  </si>
  <si>
    <t>Rol o Derechos
etc.</t>
  </si>
  <si>
    <t>$ 35,000
 $ 65.000
 $ 90.000</t>
  </si>
  <si>
    <t>Firmas c/u 
hasta 3</t>
  </si>
  <si>
    <t xml:space="preserve">Firmas c/u 
desde la cuarta </t>
  </si>
  <si>
    <t>Firmas c/u desde la 4</t>
  </si>
  <si>
    <t>F.E.A.</t>
  </si>
  <si>
    <t xml:space="preserve">Copia por carilla </t>
  </si>
  <si>
    <t>$90.000
Minuta de Abogados</t>
  </si>
  <si>
    <t>$130.000
Si redactamos Nosotros</t>
  </si>
  <si>
    <t>$1.000 por cada carilla adicional</t>
  </si>
  <si>
    <t>· PARA VENTA Y/O COMPRA</t>
  </si>
  <si>
    <t>· JUDICIAL</t>
  </si>
  <si>
    <t>· GENERAL</t>
  </si>
  <si>
    <t>· ESPECIAL</t>
  </si>
  <si>
    <t>· DE ADMINISTRACION</t>
  </si>
  <si>
    <t>· BANCARIO</t>
  </si>
  <si>
    <t>De $ 50.000.001 a 60.000.000</t>
  </si>
  <si>
    <t>BASE</t>
  </si>
  <si>
    <t xml:space="preserve">Base </t>
  </si>
  <si>
    <t xml:space="preserve">Base   </t>
  </si>
  <si>
    <t>Base</t>
  </si>
  <si>
    <t xml:space="preserve">Base  </t>
  </si>
  <si>
    <t>Inserción registro Civil</t>
  </si>
  <si>
    <t>Inserción 
registro Civil</t>
  </si>
  <si>
    <t>BANCARIO</t>
  </si>
  <si>
    <t>DE ADMINISTRACION</t>
  </si>
  <si>
    <t>ESPECIAL</t>
  </si>
  <si>
    <t>GENERAL</t>
  </si>
  <si>
    <t>JUDICIAL</t>
  </si>
  <si>
    <t>PARA VENTA Y/O COMPRA</t>
  </si>
  <si>
    <t>Debe ser redactado por un Abogado</t>
  </si>
  <si>
    <t>Debe insertarse Certificado de Matrimonio si el Compareciente es Casado o Divorciado</t>
  </si>
  <si>
    <t>Debe insertarse Certificado de Matrimonio si los Compareciente es Casado o Divorciado</t>
  </si>
  <si>
    <t xml:space="preserve">Debe insertarse Certificado de Anotaciones si es Vehiculo </t>
  </si>
  <si>
    <t>y Certificado de Avaluo si es Propiedad.</t>
  </si>
  <si>
    <t xml:space="preserve">Debe Insertarse Avaluo Fiscal, Deuda de Contribuciones si es el caso, </t>
  </si>
  <si>
    <t xml:space="preserve">Certificado Matrimonio si es el caso y Certificados de Pension de Alimentos </t>
  </si>
  <si>
    <t>y debe ser redactada por un Abogado.</t>
  </si>
  <si>
    <t xml:space="preserve">Certificado Matrimonio si es el caso </t>
  </si>
  <si>
    <t>Si redactamos nosotros debe traer DOMINIO VIGENTE</t>
  </si>
  <si>
    <t xml:space="preserve"> y CERTIFICADO DE HIPOTECAS Y GRAVAMENES VIGENTE</t>
  </si>
  <si>
    <t xml:space="preserve">y certificado de Nacimiento si es que hay menores de edad y </t>
  </si>
  <si>
    <t>son Redactados por Abogados.</t>
  </si>
  <si>
    <t xml:space="preserve">y certificado de Nacimiento si es que hay menores de edad </t>
  </si>
  <si>
    <t>y Avaluo Fiscal si hay propiedad</t>
  </si>
  <si>
    <t>Debe redactar un Abogado</t>
  </si>
  <si>
    <t>Debe ademas el Abogado enviar Extracto para publicar en Diario Oficial</t>
  </si>
  <si>
    <t>En caso de que haya en la misma Constitucion de USufructo más de un rol, 
o derechos de aguas, o hipotecas, o alzamientos o servidumbres u 
otras materias se cobra $25.000 adicional por cada una de ellas.-</t>
  </si>
  <si>
    <t>En caso de que haya en la misma Constitucion de Sociedad más de un rol, 
o derechos de aguas, o hipotecas, o alzamientos o servidumbres u 
otras materias se cobra $25.000 adicional por cada una de ellas.-</t>
  </si>
  <si>
    <t>En caso de que haya en la misma COMPRAVENTA de derechos más de un rol, 
o derechos de aguas, o hipotecas, o alzamientos o servidumbres u 
otras materias se cobra $25.000 adicional por cada una de ellas.-</t>
  </si>
  <si>
    <t>En caso de que haya en la misma Constitucion de Usufructo más de un rol, 
o derechos de aguas, o hipotecas, o alzamientos o servidumbres u 
otras materias se cobra $25.000 adicional por cada una de ellas.-</t>
  </si>
  <si>
    <t>En caso de que haya en la misma dacion en pago más de un rol, 
o derechos de aguas, o hipotecas, o alzamientos o servidumbres u 
otras materias se cobra $25.000 adicional por cada una de ellas.-</t>
  </si>
  <si>
    <t>Personeria Vigente</t>
  </si>
  <si>
    <t>Termino de Giro</t>
  </si>
  <si>
    <t>Plano si es que dejan protocolizado</t>
  </si>
  <si>
    <t>En caso de que haya en la misma Fusion de derechos más de un rol, 
o derechos de aguas, o hipotecas, o alzamientos o servidumbres u 
otras materias se cobra $25.000 adicional por cada una de ellas.-</t>
  </si>
  <si>
    <t>En caso de que haya en la misma Liquidacion  más de un rol, 
o derechos de aguas, o hipotecas, o alzamientos o servidumbres u 
otras materias se cobra $25.000 adicional por cada una de ellas.-</t>
  </si>
  <si>
    <t>SI hay planoq eu protocolizar deben traer el plano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</si>
  <si>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b/>
        <sz val="10"/>
        <color rgb="FF000000"/>
        <rFont val="Arial"/>
        <family val="2"/>
      </rPr>
      <t>PARA VENTA Y/O COMPRA (</t>
    </r>
    <r>
      <rPr>
        <sz val="10"/>
        <color rgb="FF000000"/>
        <rFont val="Arial"/>
        <family val="2"/>
      </rPr>
      <t>Deben traer Dominio Vigente)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</si>
  <si>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b/>
        <sz val="10"/>
        <color rgb="FF000000"/>
        <rFont val="Arial"/>
        <family val="2"/>
      </rPr>
      <t xml:space="preserve">DE ADMINISTRACION </t>
    </r>
    <r>
      <rPr>
        <sz val="10"/>
        <color rgb="FF000000"/>
        <rFont val="Arial"/>
        <family val="2"/>
      </rPr>
      <t>(Deben traer Dominio Vigente)</t>
    </r>
  </si>
  <si>
    <t>En caso de que haya en la misma Modificacion de Sociedad más de un rol, 
o derechos de aguas, o hipotecas, o alzamientos o servidumbres u 
otras materias se cobra $25.000 adicional por cada una de ellas.-</t>
  </si>
  <si>
    <t>En caso de que haya en la misma Mutuo Hipotecario más de un rol, 
o derechos de aguas, o hipotecas, o alzamientos o servidumbres u 
otras materias se cobra $25.000 adicional por cada una de ellas.-</t>
  </si>
  <si>
    <t>En caso de que haya en la misma  Permutas más de un rol, 
o derechos de aguas, o hipotecas, o alzamientos o servidumbres u 
otras materias se cobra $25.000 adicional por cada una de ellas.-</t>
  </si>
  <si>
    <t>Certificado de Anotaciones Vigentes</t>
  </si>
  <si>
    <t>En caso de que haya en la misma  Promesa más de un rol, 
o derechos de aguas, o hipotecas, o alzamientos o servidumbres u 
otras materias se cobra $25.000 adicional por cada una de ellas.-</t>
  </si>
  <si>
    <t xml:space="preserve">Certificado Matrimonio si es el caso  </t>
  </si>
  <si>
    <t>Plano si es el caso</t>
  </si>
  <si>
    <t>Debe insertarse certificado de Matrimonio y Nacimiento</t>
  </si>
  <si>
    <t xml:space="preserve">Certificado Matrimonio y/o Nacimiento si es el caso </t>
  </si>
  <si>
    <r>
      <t xml:space="preserve">IMPORTANTE: </t>
    </r>
    <r>
      <rPr>
        <sz val="10"/>
        <color theme="1"/>
        <rFont val="Arial"/>
        <family val="2"/>
      </rPr>
      <t>TODAS LAS ESCRITURAS DE COMPRAVENTA, CESION DE DERECHOS, MANDATO GENERAL, PERMUTA ETC, DONDE EL VENDEDOR O MANDANTE SEAN DE 80 AÑOS CUMPLIDOS o MAYOR DEBE ACREDITAR SU FIRMA CON UN CERTIFICADO MEDICO DE SU MEDICO TRATANTE DONDE DIGA QUE SUS FACULTADES MENTALES SE ENCUENTRAN OPTIMAS Y CONSERVADAS EN BUEN ESTADO DE SALUD.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</si>
</sst>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[Red]&quot;$&quot;\-#,##0"/>
    <numFmt numFmtId="165" formatCode="_ &quot;$&quot;* #,##0_ ;_ &quot;$&quot;* \-#,##0_ ;_ &quot;$&quot;* &quot;-&quot;_ ;_ @_ "/>
    <numFmt numFmtId="166" formatCode="_ * #,##0_ ;_ * \-#,##0_ ;_ * &quot;-&quot;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0">
    <xf numFmtId="0" fontId="0" fillId="0" borderId="0" xfId="0"/>
    <xf numFmtId="0" fontId="3" fillId="2" borderId="7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164" fontId="4" fillId="2" borderId="8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164" fontId="4" fillId="2" borderId="6" xfId="0" applyNumberFormat="1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0" fillId="2" borderId="12" xfId="0" applyFill="1" applyBorder="1"/>
    <xf numFmtId="0" fontId="0" fillId="2" borderId="11" xfId="0" applyFill="1" applyBorder="1"/>
    <xf numFmtId="0" fontId="3" fillId="2" borderId="9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4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left" vertical="center" indent="5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7" fillId="2" borderId="12" xfId="0" applyFont="1" applyFill="1" applyBorder="1" applyAlignment="1">
      <alignment horizontal="left" vertical="center" indent="5"/>
    </xf>
    <xf numFmtId="0" fontId="6" fillId="2" borderId="14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165" fontId="0" fillId="0" borderId="0" xfId="1" applyFont="1"/>
    <xf numFmtId="0" fontId="4" fillId="2" borderId="2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0" fillId="0" borderId="0" xfId="2" applyFont="1"/>
    <xf numFmtId="0" fontId="0" fillId="2" borderId="7" xfId="0" applyFill="1" applyBorder="1"/>
    <xf numFmtId="0" fontId="0" fillId="2" borderId="10" xfId="0" applyFill="1" applyBorder="1"/>
    <xf numFmtId="164" fontId="4" fillId="2" borderId="24" xfId="0" applyNumberFormat="1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/>
    </xf>
    <xf numFmtId="165" fontId="4" fillId="2" borderId="26" xfId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vertical="center"/>
    </xf>
    <xf numFmtId="165" fontId="4" fillId="2" borderId="26" xfId="1" applyFont="1" applyFill="1" applyBorder="1" applyAlignment="1">
      <alignment vertical="center"/>
    </xf>
    <xf numFmtId="165" fontId="4" fillId="3" borderId="26" xfId="1" applyFont="1" applyFill="1" applyBorder="1" applyAlignment="1">
      <alignment vertical="center"/>
    </xf>
    <xf numFmtId="0" fontId="0" fillId="0" borderId="26" xfId="0" applyBorder="1"/>
    <xf numFmtId="165" fontId="3" fillId="2" borderId="26" xfId="1" applyFont="1" applyFill="1" applyBorder="1" applyAlignment="1">
      <alignment vertical="center"/>
    </xf>
    <xf numFmtId="165" fontId="0" fillId="2" borderId="26" xfId="1" applyFont="1" applyFill="1" applyBorder="1" applyAlignment="1">
      <alignment vertical="center"/>
    </xf>
    <xf numFmtId="0" fontId="5" fillId="2" borderId="27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/>
    </xf>
    <xf numFmtId="164" fontId="4" fillId="2" borderId="31" xfId="0" applyNumberFormat="1" applyFont="1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164" fontId="4" fillId="2" borderId="10" xfId="0" applyNumberFormat="1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0" fillId="2" borderId="27" xfId="0" applyFill="1" applyBorder="1"/>
    <xf numFmtId="0" fontId="0" fillId="2" borderId="4" xfId="0" applyFill="1" applyBorder="1"/>
    <xf numFmtId="0" fontId="0" fillId="2" borderId="0" xfId="0" applyFill="1"/>
    <xf numFmtId="0" fontId="3" fillId="2" borderId="27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0" fillId="2" borderId="29" xfId="0" applyFill="1" applyBorder="1"/>
    <xf numFmtId="0" fontId="6" fillId="2" borderId="22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left" vertical="center" indent="5"/>
    </xf>
    <xf numFmtId="0" fontId="3" fillId="2" borderId="4" xfId="0" applyFont="1" applyFill="1" applyBorder="1" applyAlignment="1">
      <alignment vertical="center"/>
    </xf>
    <xf numFmtId="0" fontId="7" fillId="2" borderId="22" xfId="0" applyFont="1" applyFill="1" applyBorder="1" applyAlignment="1">
      <alignment horizontal="left" vertical="center" indent="5"/>
    </xf>
    <xf numFmtId="0" fontId="3" fillId="2" borderId="25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0" fontId="0" fillId="2" borderId="22" xfId="0" applyFill="1" applyBorder="1"/>
    <xf numFmtId="164" fontId="4" fillId="0" borderId="31" xfId="0" applyNumberFormat="1" applyFont="1" applyBorder="1" applyAlignment="1">
      <alignment horizontal="center" vertical="center" wrapText="1"/>
    </xf>
    <xf numFmtId="0" fontId="4" fillId="2" borderId="34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/>
    </xf>
    <xf numFmtId="0" fontId="0" fillId="0" borderId="10" xfId="0" applyBorder="1"/>
    <xf numFmtId="164" fontId="4" fillId="2" borderId="35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vertical="center" wrapText="1"/>
    </xf>
    <xf numFmtId="0" fontId="9" fillId="0" borderId="26" xfId="0" applyFont="1" applyBorder="1"/>
    <xf numFmtId="0" fontId="3" fillId="2" borderId="36" xfId="0" applyFont="1" applyFill="1" applyBorder="1" applyAlignment="1">
      <alignment vertical="center"/>
    </xf>
    <xf numFmtId="0" fontId="9" fillId="0" borderId="26" xfId="0" applyFont="1" applyBorder="1" applyAlignment="1">
      <alignment wrapText="1"/>
    </xf>
    <xf numFmtId="165" fontId="4" fillId="0" borderId="26" xfId="1" applyFont="1" applyFill="1" applyBorder="1" applyAlignment="1">
      <alignment vertical="center"/>
    </xf>
    <xf numFmtId="0" fontId="4" fillId="2" borderId="27" xfId="0" applyFont="1" applyFill="1" applyBorder="1" applyAlignment="1">
      <alignment horizontal="left" vertical="center"/>
    </xf>
    <xf numFmtId="165" fontId="4" fillId="3" borderId="26" xfId="1" applyFont="1" applyFill="1" applyBorder="1" applyAlignment="1">
      <alignment vertical="center"/>
    </xf>
    <xf numFmtId="165" fontId="4" fillId="4" borderId="26" xfId="1" applyFont="1" applyFill="1" applyBorder="1" applyAlignment="1">
      <alignment vertical="center"/>
    </xf>
    <xf numFmtId="166" fontId="0" fillId="4" borderId="0" xfId="2" applyFont="1" applyFill="1"/>
    <xf numFmtId="0" fontId="6" fillId="2" borderId="2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vertical="center" wrapText="1"/>
    </xf>
    <xf numFmtId="164" fontId="4" fillId="2" borderId="18" xfId="0" applyNumberFormat="1" applyFont="1" applyFill="1" applyBorder="1" applyAlignment="1">
      <alignment vertical="center" wrapText="1"/>
    </xf>
    <xf numFmtId="164" fontId="4" fillId="2" borderId="16" xfId="0" applyNumberFormat="1" applyFont="1" applyFill="1" applyBorder="1" applyAlignment="1">
      <alignment vertical="center" wrapText="1"/>
    </xf>
    <xf numFmtId="164" fontId="4" fillId="2" borderId="17" xfId="0" applyNumberFormat="1" applyFont="1" applyFill="1" applyBorder="1" applyAlignment="1">
      <alignment vertical="center" wrapText="1"/>
    </xf>
    <xf numFmtId="164" fontId="4" fillId="2" borderId="12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164" fontId="4" fillId="2" borderId="19" xfId="0" applyNumberFormat="1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164" fontId="4" fillId="2" borderId="17" xfId="0" applyNumberFormat="1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164" fontId="4" fillId="2" borderId="20" xfId="0" applyNumberFormat="1" applyFont="1" applyFill="1" applyBorder="1" applyAlignment="1">
      <alignment vertical="center"/>
    </xf>
    <xf numFmtId="164" fontId="4" fillId="2" borderId="18" xfId="0" applyNumberFormat="1" applyFont="1" applyFill="1" applyBorder="1" applyAlignment="1">
      <alignment vertical="center"/>
    </xf>
    <xf numFmtId="164" fontId="4" fillId="2" borderId="21" xfId="0" applyNumberFormat="1" applyFont="1" applyFill="1" applyBorder="1" applyAlignment="1">
      <alignment vertical="center"/>
    </xf>
    <xf numFmtId="164" fontId="4" fillId="2" borderId="14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164" fontId="4" fillId="2" borderId="25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4" fillId="2" borderId="32" xfId="0" applyNumberFormat="1" applyFont="1" applyFill="1" applyBorder="1" applyAlignment="1">
      <alignment horizontal="center" vertical="center"/>
    </xf>
    <xf numFmtId="164" fontId="4" fillId="2" borderId="33" xfId="0" applyNumberFormat="1" applyFont="1" applyFill="1" applyBorder="1" applyAlignment="1">
      <alignment horizontal="center" vertical="center"/>
    </xf>
    <xf numFmtId="165" fontId="4" fillId="3" borderId="26" xfId="1" applyFont="1" applyFill="1" applyBorder="1" applyAlignment="1">
      <alignment vertical="center" wrapText="1"/>
    </xf>
    <xf numFmtId="165" fontId="4" fillId="3" borderId="26" xfId="1" applyFont="1" applyFill="1" applyBorder="1" applyAlignment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5" fontId="4" fillId="2" borderId="17" xfId="1" applyFont="1" applyFill="1" applyBorder="1" applyAlignment="1">
      <alignment horizontal="center" vertical="center" wrapText="1"/>
    </xf>
    <xf numFmtId="165" fontId="4" fillId="2" borderId="14" xfId="1" applyFont="1" applyFill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</cellXfs>
  <cellStyles count="3">
    <cellStyle name="Comma [0]" xfId="2" builtinId="6"/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"/>
  <sheetViews>
    <sheetView topLeftCell="A49" workbookViewId="0">
      <selection activeCell="A16" sqref="A16"/>
    </sheetView>
  </sheetViews>
  <sheetFormatPr defaultColWidth="11.42578125" defaultRowHeight="15" x14ac:dyDescent="0.25"/>
  <cols>
    <col min="1" max="1" width="73.28515625" bestFit="1" customWidth="1"/>
    <col min="2" max="2" width="22.28515625" bestFit="1" customWidth="1"/>
    <col min="3" max="3" width="28.28515625" bestFit="1" customWidth="1"/>
  </cols>
  <sheetData>
    <row r="1" spans="1:4" ht="34.9" customHeight="1" x14ac:dyDescent="0.3">
      <c r="A1" s="114" t="s">
        <v>0</v>
      </c>
      <c r="B1" s="115"/>
      <c r="C1" s="116"/>
    </row>
    <row r="2" spans="1:4" ht="18" thickBot="1" x14ac:dyDescent="0.35">
      <c r="A2" s="117">
        <v>2026</v>
      </c>
      <c r="B2" s="118"/>
      <c r="C2" s="119"/>
    </row>
    <row r="3" spans="1:4" x14ac:dyDescent="0.25">
      <c r="A3" s="1"/>
      <c r="B3" s="120" t="s">
        <v>1</v>
      </c>
      <c r="C3" s="122" t="s">
        <v>2</v>
      </c>
    </row>
    <row r="4" spans="1:4" ht="15.75" thickBot="1" x14ac:dyDescent="0.3">
      <c r="A4" s="2"/>
      <c r="B4" s="121"/>
      <c r="C4" s="123"/>
    </row>
    <row r="5" spans="1:4" ht="27" thickBot="1" x14ac:dyDescent="0.35">
      <c r="A5" s="3" t="s">
        <v>3</v>
      </c>
      <c r="B5" s="4">
        <v>45000</v>
      </c>
      <c r="C5" s="4">
        <v>45000</v>
      </c>
    </row>
    <row r="6" spans="1:4" x14ac:dyDescent="0.25">
      <c r="A6" s="5" t="s">
        <v>4</v>
      </c>
      <c r="B6" s="124">
        <v>15000</v>
      </c>
      <c r="C6" s="127">
        <v>15000</v>
      </c>
    </row>
    <row r="7" spans="1:4" ht="25.5" x14ac:dyDescent="0.25">
      <c r="A7" s="6" t="s">
        <v>91</v>
      </c>
      <c r="B7" s="125"/>
      <c r="C7" s="128"/>
    </row>
    <row r="8" spans="1:4" ht="15.75" thickBot="1" x14ac:dyDescent="0.3">
      <c r="A8" s="7"/>
      <c r="B8" s="126"/>
      <c r="C8" s="129"/>
    </row>
    <row r="9" spans="1:4" thickBot="1" x14ac:dyDescent="0.35">
      <c r="A9" s="8" t="s">
        <v>5</v>
      </c>
      <c r="B9" s="9">
        <v>65000</v>
      </c>
      <c r="C9" s="9">
        <v>65000</v>
      </c>
    </row>
    <row r="10" spans="1:4" x14ac:dyDescent="0.25">
      <c r="A10" s="134" t="s">
        <v>6</v>
      </c>
      <c r="B10" s="135">
        <v>120000</v>
      </c>
      <c r="C10" s="134" t="s">
        <v>7</v>
      </c>
    </row>
    <row r="11" spans="1:4" ht="15.75" thickBot="1" x14ac:dyDescent="0.3">
      <c r="A11" s="131"/>
      <c r="B11" s="133"/>
      <c r="C11" s="131"/>
    </row>
    <row r="12" spans="1:4" thickBot="1" x14ac:dyDescent="0.35">
      <c r="A12" s="14" t="s">
        <v>8</v>
      </c>
      <c r="B12" s="15">
        <v>35000</v>
      </c>
      <c r="C12" s="15">
        <v>35000</v>
      </c>
    </row>
    <row r="13" spans="1:4" thickBot="1" x14ac:dyDescent="0.35">
      <c r="A13" s="14" t="s">
        <v>9</v>
      </c>
      <c r="B13" s="15">
        <v>10000</v>
      </c>
      <c r="C13" s="15">
        <v>10000</v>
      </c>
    </row>
    <row r="14" spans="1:4" x14ac:dyDescent="0.25">
      <c r="A14" s="10" t="s">
        <v>10</v>
      </c>
      <c r="B14" s="12">
        <v>90000</v>
      </c>
      <c r="C14" s="130" t="s">
        <v>7</v>
      </c>
    </row>
    <row r="15" spans="1:4" ht="51" x14ac:dyDescent="0.25">
      <c r="A15" s="38" t="s">
        <v>92</v>
      </c>
      <c r="B15" s="13" t="s">
        <v>11</v>
      </c>
      <c r="C15" s="136"/>
      <c r="D15">
        <f>2000+3000+5000+1000+2000+5000+45000</f>
        <v>63000</v>
      </c>
    </row>
    <row r="16" spans="1:4" x14ac:dyDescent="0.25">
      <c r="A16" s="17"/>
      <c r="B16" s="20"/>
      <c r="C16" s="136"/>
    </row>
    <row r="17" spans="1:8" ht="38.25" x14ac:dyDescent="0.25">
      <c r="A17" s="38" t="s">
        <v>95</v>
      </c>
      <c r="B17" s="12">
        <v>130000</v>
      </c>
      <c r="C17" s="136"/>
    </row>
    <row r="18" spans="1:8" x14ac:dyDescent="0.25">
      <c r="A18" s="17"/>
      <c r="B18" s="13" t="s">
        <v>12</v>
      </c>
      <c r="C18" s="136"/>
    </row>
    <row r="19" spans="1:8" x14ac:dyDescent="0.25">
      <c r="A19" s="18"/>
      <c r="B19" s="20"/>
      <c r="C19" s="136"/>
    </row>
    <row r="20" spans="1:8" x14ac:dyDescent="0.25">
      <c r="A20" s="18"/>
      <c r="B20" s="20"/>
      <c r="C20" s="136"/>
    </row>
    <row r="21" spans="1:8" ht="15.75" thickBot="1" x14ac:dyDescent="0.3">
      <c r="A21" s="19"/>
      <c r="B21" s="21"/>
      <c r="C21" s="131"/>
    </row>
    <row r="22" spans="1:8" thickBot="1" x14ac:dyDescent="0.35">
      <c r="A22" s="14" t="s">
        <v>13</v>
      </c>
      <c r="B22" s="15">
        <v>35000</v>
      </c>
      <c r="C22" s="15">
        <v>35000</v>
      </c>
      <c r="F22">
        <v>50000000</v>
      </c>
      <c r="G22">
        <f>F22/1000</f>
        <v>50000</v>
      </c>
      <c r="H22" s="40">
        <f>G22*2</f>
        <v>100000</v>
      </c>
    </row>
    <row r="23" spans="1:8" thickBot="1" x14ac:dyDescent="0.35">
      <c r="A23" s="14" t="s">
        <v>14</v>
      </c>
      <c r="B23" s="15">
        <v>45000</v>
      </c>
      <c r="C23" s="15">
        <v>45000</v>
      </c>
    </row>
    <row r="24" spans="1:8" thickBot="1" x14ac:dyDescent="0.35">
      <c r="A24" s="14" t="s">
        <v>15</v>
      </c>
      <c r="B24" s="15">
        <v>40000</v>
      </c>
      <c r="C24" s="15">
        <v>40000</v>
      </c>
    </row>
    <row r="25" spans="1:8" x14ac:dyDescent="0.25">
      <c r="A25" s="10" t="s">
        <v>16</v>
      </c>
      <c r="B25" s="20"/>
      <c r="C25" s="130" t="s">
        <v>7</v>
      </c>
    </row>
    <row r="26" spans="1:8" ht="51" x14ac:dyDescent="0.25">
      <c r="A26" s="38" t="s">
        <v>92</v>
      </c>
      <c r="B26" s="12">
        <v>90000</v>
      </c>
      <c r="C26" s="136"/>
    </row>
    <row r="27" spans="1:8" x14ac:dyDescent="0.25">
      <c r="A27" s="17"/>
      <c r="B27" s="13" t="s">
        <v>11</v>
      </c>
      <c r="C27" s="136"/>
    </row>
    <row r="28" spans="1:8" ht="38.25" x14ac:dyDescent="0.25">
      <c r="A28" s="38" t="s">
        <v>93</v>
      </c>
      <c r="B28" s="20"/>
      <c r="C28" s="136"/>
    </row>
    <row r="29" spans="1:8" x14ac:dyDescent="0.25">
      <c r="A29" s="22"/>
      <c r="B29" s="12">
        <v>130000</v>
      </c>
      <c r="C29" s="136"/>
    </row>
    <row r="30" spans="1:8" x14ac:dyDescent="0.25">
      <c r="A30" s="18"/>
      <c r="B30" s="13" t="s">
        <v>12</v>
      </c>
      <c r="C30" s="136"/>
    </row>
    <row r="31" spans="1:8" x14ac:dyDescent="0.25">
      <c r="A31" s="18"/>
      <c r="B31" s="20"/>
      <c r="C31" s="136"/>
    </row>
    <row r="32" spans="1:8" x14ac:dyDescent="0.25">
      <c r="A32" s="18"/>
      <c r="B32" s="20"/>
      <c r="C32" s="136"/>
    </row>
    <row r="33" spans="1:3" ht="15.75" thickBot="1" x14ac:dyDescent="0.3">
      <c r="A33" s="19"/>
      <c r="B33" s="21"/>
      <c r="C33" s="131"/>
    </row>
    <row r="34" spans="1:3" x14ac:dyDescent="0.25">
      <c r="A34" s="10" t="s">
        <v>17</v>
      </c>
      <c r="B34" s="132">
        <v>90000</v>
      </c>
      <c r="C34" s="130" t="s">
        <v>18</v>
      </c>
    </row>
    <row r="35" spans="1:3" ht="51" x14ac:dyDescent="0.25">
      <c r="A35" s="38" t="s">
        <v>92</v>
      </c>
      <c r="B35" s="137"/>
      <c r="C35" s="136"/>
    </row>
    <row r="36" spans="1:3" x14ac:dyDescent="0.25">
      <c r="A36" s="17"/>
      <c r="B36" s="137"/>
      <c r="C36" s="136"/>
    </row>
    <row r="37" spans="1:3" ht="38.25" x14ac:dyDescent="0.25">
      <c r="A37" s="38" t="s">
        <v>94</v>
      </c>
      <c r="B37" s="137"/>
      <c r="C37" s="136"/>
    </row>
    <row r="38" spans="1:3" x14ac:dyDescent="0.25">
      <c r="A38" s="22"/>
      <c r="B38" s="137"/>
      <c r="C38" s="136"/>
    </row>
    <row r="39" spans="1:3" ht="15.75" thickBot="1" x14ac:dyDescent="0.3">
      <c r="A39" s="19"/>
      <c r="B39" s="133"/>
      <c r="C39" s="131"/>
    </row>
    <row r="40" spans="1:3" x14ac:dyDescent="0.25">
      <c r="A40" s="10" t="s">
        <v>19</v>
      </c>
      <c r="B40" s="132">
        <v>15000</v>
      </c>
      <c r="C40" s="132">
        <v>15000</v>
      </c>
    </row>
    <row r="41" spans="1:3" ht="25.5" x14ac:dyDescent="0.25">
      <c r="A41" s="38" t="s">
        <v>96</v>
      </c>
      <c r="B41" s="137"/>
      <c r="C41" s="137"/>
    </row>
    <row r="42" spans="1:3" ht="15.75" thickBot="1" x14ac:dyDescent="0.3">
      <c r="A42" s="25"/>
      <c r="B42" s="133"/>
      <c r="C42" s="133"/>
    </row>
    <row r="43" spans="1:3" ht="51" x14ac:dyDescent="0.25">
      <c r="A43" s="39" t="s">
        <v>97</v>
      </c>
      <c r="B43" s="20"/>
      <c r="C43" s="130" t="s">
        <v>20</v>
      </c>
    </row>
    <row r="44" spans="1:3" x14ac:dyDescent="0.25">
      <c r="A44" s="22"/>
      <c r="B44" s="20"/>
      <c r="C44" s="136"/>
    </row>
    <row r="45" spans="1:3" ht="38.25" x14ac:dyDescent="0.25">
      <c r="A45" s="38" t="s">
        <v>98</v>
      </c>
      <c r="B45" s="20"/>
      <c r="C45" s="136"/>
    </row>
    <row r="46" spans="1:3" x14ac:dyDescent="0.25">
      <c r="A46" s="17"/>
      <c r="B46" s="20"/>
      <c r="C46" s="136"/>
    </row>
    <row r="47" spans="1:3" ht="38.25" x14ac:dyDescent="0.25">
      <c r="A47" s="38" t="s">
        <v>99</v>
      </c>
      <c r="B47" s="12">
        <v>90000</v>
      </c>
      <c r="C47" s="136"/>
    </row>
    <row r="48" spans="1:3" x14ac:dyDescent="0.25">
      <c r="A48" s="22"/>
      <c r="B48" s="13" t="s">
        <v>11</v>
      </c>
      <c r="C48" s="136"/>
    </row>
    <row r="49" spans="1:3" x14ac:dyDescent="0.25">
      <c r="A49" s="18"/>
      <c r="B49" s="20"/>
      <c r="C49" s="136"/>
    </row>
    <row r="50" spans="1:3" x14ac:dyDescent="0.25">
      <c r="A50" s="18"/>
      <c r="B50" s="12">
        <v>130000</v>
      </c>
      <c r="C50" s="136"/>
    </row>
    <row r="51" spans="1:3" x14ac:dyDescent="0.25">
      <c r="A51" s="18"/>
      <c r="B51" s="13" t="s">
        <v>12</v>
      </c>
      <c r="C51" s="136"/>
    </row>
    <row r="52" spans="1:3" x14ac:dyDescent="0.25">
      <c r="A52" s="18"/>
      <c r="B52" s="20"/>
      <c r="C52" s="136"/>
    </row>
    <row r="53" spans="1:3" x14ac:dyDescent="0.25">
      <c r="A53" s="18"/>
      <c r="B53" s="20"/>
      <c r="C53" s="136"/>
    </row>
    <row r="54" spans="1:3" x14ac:dyDescent="0.25">
      <c r="A54" s="18"/>
      <c r="B54" s="20"/>
      <c r="C54" s="136"/>
    </row>
    <row r="55" spans="1:3" x14ac:dyDescent="0.25">
      <c r="A55" s="18"/>
      <c r="B55" s="20"/>
      <c r="C55" s="136"/>
    </row>
    <row r="56" spans="1:3" x14ac:dyDescent="0.25">
      <c r="A56" s="18"/>
      <c r="B56" s="20"/>
      <c r="C56" s="136"/>
    </row>
    <row r="57" spans="1:3" ht="15.75" thickBot="1" x14ac:dyDescent="0.3">
      <c r="A57" s="19"/>
      <c r="B57" s="21"/>
      <c r="C57" s="131"/>
    </row>
    <row r="58" spans="1:3" x14ac:dyDescent="0.25">
      <c r="A58" s="10" t="s">
        <v>21</v>
      </c>
      <c r="B58" s="132">
        <v>95000</v>
      </c>
      <c r="C58" s="130" t="s">
        <v>7</v>
      </c>
    </row>
    <row r="59" spans="1:3" ht="38.25" x14ac:dyDescent="0.25">
      <c r="A59" s="38" t="s">
        <v>98</v>
      </c>
      <c r="B59" s="137"/>
      <c r="C59" s="136"/>
    </row>
    <row r="60" spans="1:3" x14ac:dyDescent="0.25">
      <c r="A60" s="22"/>
      <c r="B60" s="137"/>
      <c r="C60" s="136"/>
    </row>
    <row r="61" spans="1:3" ht="15.75" thickBot="1" x14ac:dyDescent="0.3">
      <c r="A61" s="19"/>
      <c r="B61" s="133"/>
      <c r="C61" s="131"/>
    </row>
    <row r="62" spans="1:3" x14ac:dyDescent="0.25">
      <c r="A62" s="130" t="s">
        <v>22</v>
      </c>
      <c r="B62" s="132">
        <v>65000</v>
      </c>
      <c r="C62" s="132">
        <v>65000</v>
      </c>
    </row>
    <row r="63" spans="1:3" ht="15.75" thickBot="1" x14ac:dyDescent="0.3">
      <c r="A63" s="131"/>
      <c r="B63" s="133"/>
      <c r="C63" s="133"/>
    </row>
    <row r="64" spans="1:3" x14ac:dyDescent="0.25">
      <c r="A64" s="130" t="s">
        <v>23</v>
      </c>
      <c r="B64" s="132">
        <v>75000</v>
      </c>
      <c r="C64" s="132">
        <v>75000</v>
      </c>
    </row>
    <row r="65" spans="1:3" ht="15.75" thickBot="1" x14ac:dyDescent="0.3">
      <c r="A65" s="131"/>
      <c r="B65" s="133"/>
      <c r="C65" s="133"/>
    </row>
    <row r="66" spans="1:3" ht="15.75" thickBot="1" x14ac:dyDescent="0.3">
      <c r="A66" s="14" t="s">
        <v>24</v>
      </c>
      <c r="B66" s="15">
        <v>75000</v>
      </c>
      <c r="C66" s="15">
        <v>75000</v>
      </c>
    </row>
    <row r="67" spans="1:3" x14ac:dyDescent="0.25">
      <c r="A67" s="10" t="s">
        <v>25</v>
      </c>
      <c r="B67" s="132">
        <v>90000</v>
      </c>
      <c r="C67" s="130" t="s">
        <v>7</v>
      </c>
    </row>
    <row r="68" spans="1:3" ht="38.25" x14ac:dyDescent="0.25">
      <c r="A68" s="38" t="s">
        <v>100</v>
      </c>
      <c r="B68" s="137"/>
      <c r="C68" s="136"/>
    </row>
    <row r="69" spans="1:3" x14ac:dyDescent="0.25">
      <c r="A69" s="22"/>
      <c r="B69" s="137"/>
      <c r="C69" s="136"/>
    </row>
    <row r="70" spans="1:3" ht="15.75" thickBot="1" x14ac:dyDescent="0.3">
      <c r="A70" s="19"/>
      <c r="B70" s="133"/>
      <c r="C70" s="131"/>
    </row>
    <row r="71" spans="1:3" ht="15.75" thickBot="1" x14ac:dyDescent="0.3">
      <c r="A71" s="14" t="s">
        <v>26</v>
      </c>
      <c r="B71" s="15">
        <v>35000</v>
      </c>
      <c r="C71" s="15">
        <v>35000</v>
      </c>
    </row>
    <row r="72" spans="1:3" ht="15.75" thickBot="1" x14ac:dyDescent="0.3">
      <c r="A72" s="14" t="s">
        <v>27</v>
      </c>
      <c r="B72" s="15">
        <v>95000</v>
      </c>
      <c r="C72" s="15">
        <v>95000</v>
      </c>
    </row>
    <row r="73" spans="1:3" ht="15.75" thickBot="1" x14ac:dyDescent="0.3">
      <c r="A73" s="14" t="s">
        <v>28</v>
      </c>
      <c r="B73" s="15">
        <v>65000</v>
      </c>
      <c r="C73" s="15">
        <v>65000</v>
      </c>
    </row>
    <row r="74" spans="1:3" x14ac:dyDescent="0.25">
      <c r="A74" s="10" t="s">
        <v>29</v>
      </c>
      <c r="B74" s="132">
        <v>5000</v>
      </c>
      <c r="C74" s="130" t="s">
        <v>32</v>
      </c>
    </row>
    <row r="75" spans="1:3" x14ac:dyDescent="0.25">
      <c r="A75" s="16" t="s">
        <v>30</v>
      </c>
      <c r="B75" s="137"/>
      <c r="C75" s="136"/>
    </row>
    <row r="76" spans="1:3" ht="15.75" thickBot="1" x14ac:dyDescent="0.3">
      <c r="A76" s="26" t="s">
        <v>31</v>
      </c>
      <c r="B76" s="133"/>
      <c r="C76" s="131"/>
    </row>
    <row r="77" spans="1:3" ht="15.75" thickBot="1" x14ac:dyDescent="0.3">
      <c r="A77" s="14" t="s">
        <v>33</v>
      </c>
      <c r="B77" s="15">
        <v>90000</v>
      </c>
      <c r="C77" s="15">
        <v>90000</v>
      </c>
    </row>
    <row r="78" spans="1:3" ht="15.75" thickBot="1" x14ac:dyDescent="0.3">
      <c r="A78" s="14" t="s">
        <v>34</v>
      </c>
      <c r="B78" s="15">
        <v>90000</v>
      </c>
      <c r="C78" s="15">
        <v>90000</v>
      </c>
    </row>
    <row r="79" spans="1:3" x14ac:dyDescent="0.25">
      <c r="A79" s="10" t="s">
        <v>35</v>
      </c>
      <c r="B79" s="12">
        <v>50000</v>
      </c>
      <c r="C79" s="20"/>
    </row>
    <row r="80" spans="1:3" x14ac:dyDescent="0.25">
      <c r="A80" s="22"/>
      <c r="B80" s="12">
        <v>60000</v>
      </c>
      <c r="C80" s="20"/>
    </row>
    <row r="81" spans="1:3" x14ac:dyDescent="0.25">
      <c r="A81" s="10" t="s">
        <v>36</v>
      </c>
      <c r="B81" s="12">
        <v>70000</v>
      </c>
      <c r="C81" s="12">
        <v>50000</v>
      </c>
    </row>
    <row r="82" spans="1:3" x14ac:dyDescent="0.25">
      <c r="A82" s="10" t="s">
        <v>37</v>
      </c>
      <c r="B82" s="12">
        <v>80000</v>
      </c>
      <c r="C82" s="12">
        <v>60000</v>
      </c>
    </row>
    <row r="83" spans="1:3" x14ac:dyDescent="0.25">
      <c r="A83" s="10" t="s">
        <v>38</v>
      </c>
      <c r="B83" s="12">
        <v>90000</v>
      </c>
      <c r="C83" s="12">
        <v>70000</v>
      </c>
    </row>
    <row r="84" spans="1:3" x14ac:dyDescent="0.25">
      <c r="A84" s="10" t="s">
        <v>39</v>
      </c>
      <c r="B84" s="12">
        <v>100000</v>
      </c>
      <c r="C84" s="12">
        <v>80000</v>
      </c>
    </row>
    <row r="85" spans="1:3" x14ac:dyDescent="0.25">
      <c r="A85" s="10" t="s">
        <v>40</v>
      </c>
      <c r="B85" s="12">
        <v>110000</v>
      </c>
      <c r="C85" s="12">
        <v>90000</v>
      </c>
    </row>
    <row r="86" spans="1:3" x14ac:dyDescent="0.25">
      <c r="A86" s="10" t="s">
        <v>41</v>
      </c>
      <c r="B86" s="12">
        <v>120000</v>
      </c>
      <c r="C86" s="12">
        <v>100000</v>
      </c>
    </row>
    <row r="87" spans="1:3" x14ac:dyDescent="0.25">
      <c r="A87" s="10" t="s">
        <v>42</v>
      </c>
      <c r="B87" s="28"/>
      <c r="C87" s="12">
        <v>110000</v>
      </c>
    </row>
    <row r="88" spans="1:3" ht="15.75" thickBot="1" x14ac:dyDescent="0.3">
      <c r="A88" s="14" t="s">
        <v>43</v>
      </c>
      <c r="B88" s="27"/>
      <c r="C88" s="15">
        <v>120000</v>
      </c>
    </row>
    <row r="89" spans="1:3" x14ac:dyDescent="0.25">
      <c r="A89" s="10" t="s">
        <v>44</v>
      </c>
      <c r="B89" s="132">
        <v>90000</v>
      </c>
      <c r="C89" s="130" t="s">
        <v>7</v>
      </c>
    </row>
    <row r="90" spans="1:3" ht="51" x14ac:dyDescent="0.25">
      <c r="A90" s="38" t="s">
        <v>101</v>
      </c>
      <c r="B90" s="137"/>
      <c r="C90" s="136"/>
    </row>
    <row r="91" spans="1:3" x14ac:dyDescent="0.25">
      <c r="A91" s="17"/>
      <c r="B91" s="137"/>
      <c r="C91" s="136"/>
    </row>
    <row r="92" spans="1:3" ht="51" x14ac:dyDescent="0.25">
      <c r="A92" s="38" t="s">
        <v>102</v>
      </c>
      <c r="B92" s="137"/>
      <c r="C92" s="136"/>
    </row>
    <row r="93" spans="1:3" x14ac:dyDescent="0.25">
      <c r="A93" s="22"/>
      <c r="B93" s="137"/>
      <c r="C93" s="136"/>
    </row>
    <row r="94" spans="1:3" ht="15.75" thickBot="1" x14ac:dyDescent="0.3">
      <c r="A94" s="29"/>
      <c r="B94" s="133"/>
      <c r="C94" s="131"/>
    </row>
    <row r="95" spans="1:3" x14ac:dyDescent="0.25">
      <c r="A95" s="10" t="s">
        <v>45</v>
      </c>
      <c r="B95" s="132">
        <v>110000</v>
      </c>
      <c r="C95" s="130" t="s">
        <v>7</v>
      </c>
    </row>
    <row r="96" spans="1:3" ht="51" x14ac:dyDescent="0.25">
      <c r="A96" s="38" t="s">
        <v>101</v>
      </c>
      <c r="B96" s="137"/>
      <c r="C96" s="136"/>
    </row>
    <row r="97" spans="1:3" x14ac:dyDescent="0.25">
      <c r="A97" s="17"/>
      <c r="B97" s="137"/>
      <c r="C97" s="136"/>
    </row>
    <row r="98" spans="1:3" ht="51" x14ac:dyDescent="0.25">
      <c r="A98" s="38" t="s">
        <v>103</v>
      </c>
      <c r="B98" s="137"/>
      <c r="C98" s="136"/>
    </row>
    <row r="99" spans="1:3" ht="15.75" thickBot="1" x14ac:dyDescent="0.3">
      <c r="A99" s="29"/>
      <c r="B99" s="133"/>
      <c r="C99" s="131"/>
    </row>
    <row r="100" spans="1:3" x14ac:dyDescent="0.25">
      <c r="A100" s="30" t="s">
        <v>46</v>
      </c>
      <c r="B100" s="20"/>
      <c r="C100" s="20"/>
    </row>
    <row r="101" spans="1:3" x14ac:dyDescent="0.25">
      <c r="A101" s="31"/>
      <c r="B101" s="20"/>
      <c r="C101" s="12">
        <v>28000</v>
      </c>
    </row>
    <row r="102" spans="1:3" x14ac:dyDescent="0.25">
      <c r="A102" s="32" t="s">
        <v>47</v>
      </c>
      <c r="B102" s="12">
        <v>28000</v>
      </c>
      <c r="C102" s="12">
        <v>28000</v>
      </c>
    </row>
    <row r="103" spans="1:3" x14ac:dyDescent="0.25">
      <c r="A103" s="32" t="s">
        <v>48</v>
      </c>
      <c r="B103" s="12">
        <v>28000</v>
      </c>
      <c r="C103" s="12">
        <v>28000</v>
      </c>
    </row>
    <row r="104" spans="1:3" x14ac:dyDescent="0.25">
      <c r="A104" s="32" t="s">
        <v>49</v>
      </c>
      <c r="B104" s="12">
        <v>28000</v>
      </c>
      <c r="C104" s="12">
        <v>35000</v>
      </c>
    </row>
    <row r="105" spans="1:3" x14ac:dyDescent="0.25">
      <c r="A105" s="32" t="s">
        <v>50</v>
      </c>
      <c r="B105" s="12">
        <v>35000</v>
      </c>
      <c r="C105" s="12">
        <v>18000</v>
      </c>
    </row>
    <row r="106" spans="1:3" x14ac:dyDescent="0.25">
      <c r="A106" s="32" t="s">
        <v>51</v>
      </c>
      <c r="B106" s="12">
        <v>18000</v>
      </c>
      <c r="C106" s="12">
        <v>28000</v>
      </c>
    </row>
    <row r="107" spans="1:3" x14ac:dyDescent="0.25">
      <c r="A107" s="32" t="s">
        <v>52</v>
      </c>
      <c r="B107" s="12">
        <v>28000</v>
      </c>
      <c r="C107" s="23"/>
    </row>
    <row r="108" spans="1:3" x14ac:dyDescent="0.25">
      <c r="A108" s="31"/>
      <c r="B108" s="20"/>
      <c r="C108" s="23"/>
    </row>
    <row r="109" spans="1:3" ht="26.25" thickBot="1" x14ac:dyDescent="0.3">
      <c r="A109" s="6" t="s">
        <v>104</v>
      </c>
      <c r="B109" s="21"/>
      <c r="C109" s="24"/>
    </row>
    <row r="110" spans="1:3" ht="15.75" thickBot="1" x14ac:dyDescent="0.3">
      <c r="A110" s="33"/>
      <c r="B110" s="21"/>
      <c r="C110" s="21"/>
    </row>
    <row r="111" spans="1:3" ht="15.75" thickBot="1" x14ac:dyDescent="0.3">
      <c r="A111" s="14" t="s">
        <v>53</v>
      </c>
      <c r="B111" s="15">
        <v>25000</v>
      </c>
      <c r="C111" s="15">
        <v>25000</v>
      </c>
    </row>
    <row r="112" spans="1:3" x14ac:dyDescent="0.25">
      <c r="A112" s="10" t="s">
        <v>54</v>
      </c>
      <c r="B112" s="132">
        <v>90000</v>
      </c>
      <c r="C112" s="130" t="s">
        <v>7</v>
      </c>
    </row>
    <row r="113" spans="1:3" ht="51" x14ac:dyDescent="0.25">
      <c r="A113" s="38" t="s">
        <v>101</v>
      </c>
      <c r="B113" s="137"/>
      <c r="C113" s="136"/>
    </row>
    <row r="114" spans="1:3" ht="15.75" thickBot="1" x14ac:dyDescent="0.3">
      <c r="A114" s="19"/>
      <c r="B114" s="133"/>
      <c r="C114" s="131"/>
    </row>
    <row r="115" spans="1:3" x14ac:dyDescent="0.25">
      <c r="A115" s="10" t="s">
        <v>55</v>
      </c>
      <c r="B115" s="132">
        <v>130000</v>
      </c>
      <c r="C115" s="130" t="s">
        <v>7</v>
      </c>
    </row>
    <row r="116" spans="1:3" ht="51" x14ac:dyDescent="0.25">
      <c r="A116" s="38" t="s">
        <v>101</v>
      </c>
      <c r="B116" s="137"/>
      <c r="C116" s="136"/>
    </row>
    <row r="117" spans="1:3" ht="15.75" thickBot="1" x14ac:dyDescent="0.3">
      <c r="A117" s="19"/>
      <c r="B117" s="133"/>
      <c r="C117" s="131"/>
    </row>
    <row r="118" spans="1:3" x14ac:dyDescent="0.25">
      <c r="A118" s="10" t="s">
        <v>56</v>
      </c>
      <c r="B118" s="132">
        <v>110000</v>
      </c>
      <c r="C118" s="130" t="s">
        <v>7</v>
      </c>
    </row>
    <row r="119" spans="1:3" ht="51" x14ac:dyDescent="0.25">
      <c r="A119" s="38" t="s">
        <v>101</v>
      </c>
      <c r="B119" s="137"/>
      <c r="C119" s="136"/>
    </row>
    <row r="120" spans="1:3" ht="15.75" thickBot="1" x14ac:dyDescent="0.3">
      <c r="A120" s="19"/>
      <c r="B120" s="133"/>
      <c r="C120" s="131"/>
    </row>
    <row r="121" spans="1:3" ht="15.75" thickBot="1" x14ac:dyDescent="0.3">
      <c r="A121" s="34" t="s">
        <v>57</v>
      </c>
      <c r="B121" s="15">
        <v>45000</v>
      </c>
      <c r="C121" s="15">
        <v>45000</v>
      </c>
    </row>
    <row r="122" spans="1:3" x14ac:dyDescent="0.25">
      <c r="A122" s="30" t="s">
        <v>58</v>
      </c>
      <c r="B122" s="138">
        <v>65000</v>
      </c>
      <c r="C122" s="130" t="s">
        <v>7</v>
      </c>
    </row>
    <row r="123" spans="1:3" ht="51" x14ac:dyDescent="0.25">
      <c r="A123" s="6" t="s">
        <v>101</v>
      </c>
      <c r="B123" s="139"/>
      <c r="C123" s="136"/>
    </row>
    <row r="124" spans="1:3" x14ac:dyDescent="0.25">
      <c r="A124" s="35"/>
      <c r="B124" s="139"/>
      <c r="C124" s="136"/>
    </row>
    <row r="125" spans="1:3" ht="38.25" x14ac:dyDescent="0.25">
      <c r="A125" s="6" t="s">
        <v>105</v>
      </c>
      <c r="B125" s="139"/>
      <c r="C125" s="136"/>
    </row>
    <row r="126" spans="1:3" ht="15.75" thickBot="1" x14ac:dyDescent="0.3">
      <c r="A126" s="33"/>
      <c r="B126" s="140"/>
      <c r="C126" s="131"/>
    </row>
    <row r="127" spans="1:3" ht="15.75" thickBot="1" x14ac:dyDescent="0.3">
      <c r="A127" s="14" t="s">
        <v>59</v>
      </c>
      <c r="B127" s="15">
        <v>15000</v>
      </c>
      <c r="C127" s="15">
        <v>15000</v>
      </c>
    </row>
    <row r="128" spans="1:3" ht="15.75" thickBot="1" x14ac:dyDescent="0.3">
      <c r="A128" s="14" t="s">
        <v>60</v>
      </c>
      <c r="B128" s="15">
        <v>35000</v>
      </c>
      <c r="C128" s="15">
        <v>35000</v>
      </c>
    </row>
    <row r="129" spans="1:3" x14ac:dyDescent="0.25">
      <c r="A129" s="10" t="s">
        <v>61</v>
      </c>
      <c r="B129" s="132">
        <v>15000</v>
      </c>
      <c r="C129" s="132">
        <v>15000</v>
      </c>
    </row>
    <row r="130" spans="1:3" ht="25.5" x14ac:dyDescent="0.25">
      <c r="A130" s="38" t="s">
        <v>106</v>
      </c>
      <c r="B130" s="137"/>
      <c r="C130" s="137"/>
    </row>
    <row r="131" spans="1:3" ht="15.75" thickBot="1" x14ac:dyDescent="0.3">
      <c r="A131" s="11"/>
      <c r="B131" s="133"/>
      <c r="C131" s="133"/>
    </row>
    <row r="132" spans="1:3" x14ac:dyDescent="0.25">
      <c r="A132" s="10" t="s">
        <v>62</v>
      </c>
      <c r="B132" s="132">
        <v>90000</v>
      </c>
      <c r="C132" s="130" t="s">
        <v>7</v>
      </c>
    </row>
    <row r="133" spans="1:3" ht="51" x14ac:dyDescent="0.25">
      <c r="A133" s="38" t="s">
        <v>101</v>
      </c>
      <c r="B133" s="137"/>
      <c r="C133" s="136"/>
    </row>
    <row r="134" spans="1:3" x14ac:dyDescent="0.25">
      <c r="A134" s="22"/>
      <c r="B134" s="137"/>
      <c r="C134" s="136"/>
    </row>
    <row r="135" spans="1:3" ht="15.75" thickBot="1" x14ac:dyDescent="0.3">
      <c r="A135" s="19"/>
      <c r="B135" s="133"/>
      <c r="C135" s="131"/>
    </row>
    <row r="136" spans="1:3" x14ac:dyDescent="0.25">
      <c r="A136" s="10" t="s">
        <v>63</v>
      </c>
      <c r="B136" s="132">
        <v>35000</v>
      </c>
      <c r="C136" s="130" t="s">
        <v>68</v>
      </c>
    </row>
    <row r="137" spans="1:3" x14ac:dyDescent="0.25">
      <c r="A137" s="16" t="s">
        <v>64</v>
      </c>
      <c r="B137" s="137"/>
      <c r="C137" s="136"/>
    </row>
    <row r="138" spans="1:3" x14ac:dyDescent="0.25">
      <c r="A138" s="16" t="s">
        <v>65</v>
      </c>
      <c r="B138" s="137"/>
      <c r="C138" s="136"/>
    </row>
    <row r="139" spans="1:3" x14ac:dyDescent="0.25">
      <c r="A139" s="16" t="s">
        <v>66</v>
      </c>
      <c r="B139" s="137"/>
      <c r="C139" s="136"/>
    </row>
    <row r="140" spans="1:3" ht="15.75" thickBot="1" x14ac:dyDescent="0.3">
      <c r="A140" s="26" t="s">
        <v>67</v>
      </c>
      <c r="B140" s="133"/>
      <c r="C140" s="131"/>
    </row>
    <row r="141" spans="1:3" ht="15.75" thickBot="1" x14ac:dyDescent="0.3">
      <c r="A141" s="14" t="s">
        <v>69</v>
      </c>
      <c r="B141" s="15">
        <v>65000</v>
      </c>
      <c r="C141" s="15">
        <v>65000</v>
      </c>
    </row>
    <row r="142" spans="1:3" ht="15.75" thickBot="1" x14ac:dyDescent="0.3">
      <c r="A142" s="14" t="s">
        <v>70</v>
      </c>
      <c r="B142" s="15">
        <v>110000</v>
      </c>
      <c r="C142" s="15">
        <v>110000</v>
      </c>
    </row>
    <row r="143" spans="1:3" ht="15.75" thickBot="1" x14ac:dyDescent="0.3">
      <c r="A143" s="14" t="s">
        <v>71</v>
      </c>
      <c r="B143" s="15">
        <v>45000</v>
      </c>
      <c r="C143" s="15">
        <v>45000</v>
      </c>
    </row>
    <row r="144" spans="1:3" ht="15.75" thickBot="1" x14ac:dyDescent="0.3">
      <c r="A144" s="14" t="s">
        <v>72</v>
      </c>
      <c r="B144" s="15">
        <v>45000</v>
      </c>
      <c r="C144" s="15">
        <v>45000</v>
      </c>
    </row>
    <row r="145" spans="1:3" x14ac:dyDescent="0.25">
      <c r="A145" s="10" t="s">
        <v>73</v>
      </c>
      <c r="B145" s="132">
        <v>95000</v>
      </c>
      <c r="C145" s="130" t="s">
        <v>7</v>
      </c>
    </row>
    <row r="146" spans="1:3" ht="51" x14ac:dyDescent="0.25">
      <c r="A146" s="38" t="s">
        <v>101</v>
      </c>
      <c r="B146" s="137"/>
      <c r="C146" s="136"/>
    </row>
    <row r="147" spans="1:3" x14ac:dyDescent="0.25">
      <c r="A147" s="22"/>
      <c r="B147" s="137"/>
      <c r="C147" s="136"/>
    </row>
    <row r="148" spans="1:3" x14ac:dyDescent="0.25">
      <c r="A148" s="10" t="s">
        <v>74</v>
      </c>
      <c r="B148" s="137"/>
      <c r="C148" s="136"/>
    </row>
    <row r="149" spans="1:3" x14ac:dyDescent="0.25">
      <c r="A149" s="10" t="s">
        <v>75</v>
      </c>
      <c r="B149" s="137"/>
      <c r="C149" s="136"/>
    </row>
    <row r="150" spans="1:3" ht="15.75" thickBot="1" x14ac:dyDescent="0.3">
      <c r="A150" s="11"/>
      <c r="B150" s="133"/>
      <c r="C150" s="131"/>
    </row>
    <row r="151" spans="1:3" x14ac:dyDescent="0.25">
      <c r="A151" s="22"/>
      <c r="B151" s="20"/>
      <c r="C151" s="20"/>
    </row>
    <row r="152" spans="1:3" x14ac:dyDescent="0.25">
      <c r="A152" s="22"/>
      <c r="B152" s="20"/>
      <c r="C152" s="20"/>
    </row>
    <row r="153" spans="1:3" x14ac:dyDescent="0.25">
      <c r="A153" s="22"/>
      <c r="B153" s="20"/>
      <c r="C153" s="20"/>
    </row>
    <row r="154" spans="1:3" x14ac:dyDescent="0.25">
      <c r="A154" s="10" t="s">
        <v>76</v>
      </c>
      <c r="B154" s="20"/>
      <c r="C154" s="20"/>
    </row>
    <row r="155" spans="1:3" x14ac:dyDescent="0.25">
      <c r="A155" s="22"/>
      <c r="B155" s="20"/>
      <c r="C155" s="20"/>
    </row>
    <row r="156" spans="1:3" x14ac:dyDescent="0.25">
      <c r="A156" s="36" t="s">
        <v>47</v>
      </c>
      <c r="B156" s="12">
        <v>28000</v>
      </c>
      <c r="C156" s="12">
        <v>28000</v>
      </c>
    </row>
    <row r="157" spans="1:3" x14ac:dyDescent="0.25">
      <c r="A157" s="36" t="s">
        <v>48</v>
      </c>
      <c r="B157" s="12">
        <v>28000</v>
      </c>
      <c r="C157" s="12">
        <v>28000</v>
      </c>
    </row>
    <row r="158" spans="1:3" x14ac:dyDescent="0.25">
      <c r="A158" s="36" t="s">
        <v>49</v>
      </c>
      <c r="B158" s="12">
        <v>28000</v>
      </c>
      <c r="C158" s="12">
        <v>28000</v>
      </c>
    </row>
    <row r="159" spans="1:3" x14ac:dyDescent="0.25">
      <c r="A159" s="36" t="s">
        <v>50</v>
      </c>
      <c r="B159" s="12">
        <v>35000</v>
      </c>
      <c r="C159" s="12">
        <v>35000</v>
      </c>
    </row>
    <row r="160" spans="1:3" x14ac:dyDescent="0.25">
      <c r="A160" s="36" t="s">
        <v>51</v>
      </c>
      <c r="B160" s="12">
        <v>18000</v>
      </c>
      <c r="C160" s="12">
        <v>18000</v>
      </c>
    </row>
    <row r="161" spans="1:3" x14ac:dyDescent="0.25">
      <c r="A161" s="36" t="s">
        <v>52</v>
      </c>
      <c r="B161" s="12">
        <v>28000</v>
      </c>
      <c r="C161" s="12">
        <v>28000</v>
      </c>
    </row>
    <row r="162" spans="1:3" x14ac:dyDescent="0.25">
      <c r="A162" s="22"/>
      <c r="B162" s="20"/>
      <c r="C162" s="20"/>
    </row>
    <row r="163" spans="1:3" ht="25.5" x14ac:dyDescent="0.25">
      <c r="A163" s="38" t="s">
        <v>108</v>
      </c>
      <c r="B163" s="20"/>
      <c r="C163" s="20"/>
    </row>
    <row r="164" spans="1:3" x14ac:dyDescent="0.25">
      <c r="A164" s="22"/>
      <c r="B164" s="20"/>
      <c r="C164" s="20"/>
    </row>
    <row r="165" spans="1:3" ht="15.75" thickBot="1" x14ac:dyDescent="0.3">
      <c r="A165" s="19"/>
      <c r="B165" s="21"/>
      <c r="C165" s="21"/>
    </row>
    <row r="166" spans="1:3" x14ac:dyDescent="0.25">
      <c r="A166" s="130" t="s">
        <v>77</v>
      </c>
      <c r="B166" s="132">
        <v>65000</v>
      </c>
      <c r="C166" s="132">
        <v>65000</v>
      </c>
    </row>
    <row r="167" spans="1:3" x14ac:dyDescent="0.25">
      <c r="A167" s="136"/>
      <c r="B167" s="137"/>
      <c r="C167" s="137"/>
    </row>
    <row r="168" spans="1:3" ht="15.75" thickBot="1" x14ac:dyDescent="0.3">
      <c r="A168" s="11"/>
      <c r="B168" s="133"/>
      <c r="C168" s="133"/>
    </row>
    <row r="169" spans="1:3" ht="15.75" thickBot="1" x14ac:dyDescent="0.3">
      <c r="A169" s="14" t="s">
        <v>78</v>
      </c>
      <c r="B169" s="15">
        <v>35000</v>
      </c>
      <c r="C169" s="15">
        <v>35000</v>
      </c>
    </row>
    <row r="170" spans="1:3" x14ac:dyDescent="0.25">
      <c r="A170" s="10" t="s">
        <v>79</v>
      </c>
      <c r="B170" s="132">
        <v>90000</v>
      </c>
      <c r="C170" s="130" t="s">
        <v>80</v>
      </c>
    </row>
    <row r="171" spans="1:3" ht="25.5" x14ac:dyDescent="0.25">
      <c r="A171" s="38" t="s">
        <v>107</v>
      </c>
      <c r="B171" s="137"/>
      <c r="C171" s="136"/>
    </row>
    <row r="172" spans="1:3" ht="15.75" thickBot="1" x14ac:dyDescent="0.3">
      <c r="A172" s="11"/>
      <c r="B172" s="133"/>
      <c r="C172" s="131"/>
    </row>
    <row r="173" spans="1:3" x14ac:dyDescent="0.25">
      <c r="A173" s="10" t="s">
        <v>81</v>
      </c>
      <c r="B173" s="132">
        <v>90000</v>
      </c>
      <c r="C173" s="130" t="s">
        <v>80</v>
      </c>
    </row>
    <row r="174" spans="1:3" ht="25.5" x14ac:dyDescent="0.25">
      <c r="A174" s="38" t="s">
        <v>107</v>
      </c>
      <c r="B174" s="137"/>
      <c r="C174" s="136"/>
    </row>
    <row r="175" spans="1:3" ht="15.75" thickBot="1" x14ac:dyDescent="0.3">
      <c r="A175" s="11"/>
      <c r="B175" s="133"/>
      <c r="C175" s="131"/>
    </row>
    <row r="176" spans="1:3" ht="15.75" thickBot="1" x14ac:dyDescent="0.3">
      <c r="A176" s="14" t="s">
        <v>82</v>
      </c>
      <c r="B176" s="15">
        <v>65000</v>
      </c>
      <c r="C176" s="15">
        <v>65000</v>
      </c>
    </row>
    <row r="177" spans="1:3" ht="15.75" thickBot="1" x14ac:dyDescent="0.3">
      <c r="A177" s="14" t="s">
        <v>83</v>
      </c>
      <c r="B177" s="15">
        <v>85000</v>
      </c>
      <c r="C177" s="15">
        <v>85000</v>
      </c>
    </row>
    <row r="178" spans="1:3" ht="15.75" thickBot="1" x14ac:dyDescent="0.3">
      <c r="A178" s="14" t="s">
        <v>84</v>
      </c>
      <c r="B178" s="15">
        <v>95000</v>
      </c>
      <c r="C178" s="15">
        <v>95000</v>
      </c>
    </row>
    <row r="179" spans="1:3" ht="15.75" thickBot="1" x14ac:dyDescent="0.3">
      <c r="A179" s="14" t="s">
        <v>85</v>
      </c>
      <c r="B179" s="15">
        <v>45000</v>
      </c>
      <c r="C179" s="15">
        <v>45000</v>
      </c>
    </row>
    <row r="180" spans="1:3" ht="15.75" thickBot="1" x14ac:dyDescent="0.3">
      <c r="A180" s="14" t="s">
        <v>86</v>
      </c>
      <c r="B180" s="15">
        <v>45000</v>
      </c>
      <c r="C180" s="15">
        <v>45000</v>
      </c>
    </row>
    <row r="181" spans="1:3" x14ac:dyDescent="0.25">
      <c r="A181" s="10" t="s">
        <v>87</v>
      </c>
      <c r="B181" s="132">
        <v>90000</v>
      </c>
      <c r="C181" s="130" t="s">
        <v>7</v>
      </c>
    </row>
    <row r="182" spans="1:3" ht="51" x14ac:dyDescent="0.25">
      <c r="A182" s="38" t="s">
        <v>101</v>
      </c>
      <c r="B182" s="137"/>
      <c r="C182" s="136"/>
    </row>
    <row r="183" spans="1:3" ht="15.75" thickBot="1" x14ac:dyDescent="0.3">
      <c r="A183" s="29"/>
      <c r="B183" s="141"/>
      <c r="C183" s="142"/>
    </row>
    <row r="184" spans="1:3" x14ac:dyDescent="0.25">
      <c r="A184" s="10" t="s">
        <v>88</v>
      </c>
      <c r="B184" s="135">
        <v>10000</v>
      </c>
      <c r="C184" s="134" t="s">
        <v>90</v>
      </c>
    </row>
    <row r="185" spans="1:3" ht="15.75" thickBot="1" x14ac:dyDescent="0.3">
      <c r="A185" s="37" t="s">
        <v>89</v>
      </c>
      <c r="B185" s="141"/>
      <c r="C185" s="142"/>
    </row>
  </sheetData>
  <mergeCells count="59">
    <mergeCell ref="B181:B183"/>
    <mergeCell ref="C181:C183"/>
    <mergeCell ref="B184:B185"/>
    <mergeCell ref="C184:C185"/>
    <mergeCell ref="A166:A167"/>
    <mergeCell ref="B166:B168"/>
    <mergeCell ref="C166:C168"/>
    <mergeCell ref="B173:B175"/>
    <mergeCell ref="C173:C175"/>
    <mergeCell ref="B170:B172"/>
    <mergeCell ref="C170:C172"/>
    <mergeCell ref="B145:B150"/>
    <mergeCell ref="C145:C150"/>
    <mergeCell ref="B115:B117"/>
    <mergeCell ref="C115:C117"/>
    <mergeCell ref="B118:B120"/>
    <mergeCell ref="C118:C120"/>
    <mergeCell ref="B122:B126"/>
    <mergeCell ref="C122:C126"/>
    <mergeCell ref="B129:B131"/>
    <mergeCell ref="C129:C131"/>
    <mergeCell ref="B132:B135"/>
    <mergeCell ref="C132:C135"/>
    <mergeCell ref="B136:B140"/>
    <mergeCell ref="C136:C140"/>
    <mergeCell ref="B89:B94"/>
    <mergeCell ref="C89:C94"/>
    <mergeCell ref="B95:B99"/>
    <mergeCell ref="C95:C99"/>
    <mergeCell ref="B112:B114"/>
    <mergeCell ref="C112:C114"/>
    <mergeCell ref="A64:A65"/>
    <mergeCell ref="B64:B65"/>
    <mergeCell ref="C64:C65"/>
    <mergeCell ref="B67:B70"/>
    <mergeCell ref="C67:C70"/>
    <mergeCell ref="B74:B76"/>
    <mergeCell ref="C74:C76"/>
    <mergeCell ref="B40:B42"/>
    <mergeCell ref="C40:C42"/>
    <mergeCell ref="C43:C57"/>
    <mergeCell ref="B58:B61"/>
    <mergeCell ref="C58:C61"/>
    <mergeCell ref="A62:A63"/>
    <mergeCell ref="B62:B63"/>
    <mergeCell ref="C62:C63"/>
    <mergeCell ref="A10:A11"/>
    <mergeCell ref="B10:B11"/>
    <mergeCell ref="C10:C11"/>
    <mergeCell ref="C14:C21"/>
    <mergeCell ref="C25:C33"/>
    <mergeCell ref="B34:B39"/>
    <mergeCell ref="C34:C39"/>
    <mergeCell ref="A1:C1"/>
    <mergeCell ref="A2:C2"/>
    <mergeCell ref="B3:B4"/>
    <mergeCell ref="C3:C4"/>
    <mergeCell ref="B6:B8"/>
    <mergeCell ref="C6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1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21" sqref="B521:B529"/>
    </sheetView>
  </sheetViews>
  <sheetFormatPr defaultColWidth="11.42578125" defaultRowHeight="15" x14ac:dyDescent="0.25"/>
  <cols>
    <col min="1" max="1" width="73.28515625" customWidth="1"/>
    <col min="2" max="2" width="22.28515625" bestFit="1" customWidth="1"/>
    <col min="3" max="3" width="29.5703125" bestFit="1" customWidth="1"/>
    <col min="4" max="4" width="17.42578125" style="40" bestFit="1" customWidth="1"/>
    <col min="5" max="5" width="15.5703125" style="40" bestFit="1" customWidth="1"/>
    <col min="6" max="6" width="12" bestFit="1" customWidth="1"/>
    <col min="10" max="10" width="15.7109375" customWidth="1"/>
    <col min="12" max="12" width="11.85546875" bestFit="1" customWidth="1"/>
    <col min="14" max="14" width="13.28515625" bestFit="1" customWidth="1"/>
    <col min="17" max="17" width="12.42578125" bestFit="1" customWidth="1"/>
  </cols>
  <sheetData>
    <row r="1" spans="1:17" ht="34.9" customHeight="1" thickBot="1" x14ac:dyDescent="0.3">
      <c r="A1" s="114" t="s">
        <v>0</v>
      </c>
      <c r="B1" s="115"/>
      <c r="C1" s="115"/>
      <c r="D1" s="116"/>
      <c r="E1" s="40" t="s">
        <v>109</v>
      </c>
      <c r="F1" s="46" t="s">
        <v>119</v>
      </c>
      <c r="G1" s="47" t="s">
        <v>120</v>
      </c>
      <c r="H1" s="48" t="s">
        <v>121</v>
      </c>
      <c r="I1" s="46" t="s">
        <v>126</v>
      </c>
      <c r="J1" s="46" t="s">
        <v>127</v>
      </c>
      <c r="K1" s="47" t="s">
        <v>122</v>
      </c>
      <c r="L1" s="48" t="s">
        <v>123</v>
      </c>
      <c r="M1" s="101" t="s">
        <v>114</v>
      </c>
      <c r="N1" s="102" t="s">
        <v>124</v>
      </c>
      <c r="O1" s="100" t="s">
        <v>129</v>
      </c>
      <c r="P1" s="100" t="s">
        <v>141</v>
      </c>
      <c r="Q1" s="99" t="s">
        <v>147</v>
      </c>
    </row>
    <row r="2" spans="1:17" ht="18.75" thickBot="1" x14ac:dyDescent="0.3">
      <c r="A2" s="117">
        <v>2026</v>
      </c>
      <c r="B2" s="118"/>
      <c r="C2" s="118"/>
      <c r="D2" s="119"/>
      <c r="F2">
        <v>500</v>
      </c>
      <c r="G2">
        <v>13540</v>
      </c>
      <c r="H2">
        <v>13540</v>
      </c>
      <c r="I2">
        <v>4062</v>
      </c>
      <c r="J2">
        <v>5416</v>
      </c>
      <c r="K2">
        <v>2708</v>
      </c>
      <c r="L2">
        <v>13540</v>
      </c>
      <c r="M2">
        <v>45000</v>
      </c>
      <c r="N2">
        <v>25000</v>
      </c>
      <c r="O2">
        <v>9478</v>
      </c>
      <c r="P2">
        <v>6770</v>
      </c>
      <c r="Q2">
        <v>68140</v>
      </c>
    </row>
    <row r="3" spans="1:17" ht="76.5" x14ac:dyDescent="0.25">
      <c r="A3" s="61" t="s">
        <v>193</v>
      </c>
      <c r="B3" s="150" t="s">
        <v>1</v>
      </c>
      <c r="C3" s="41"/>
      <c r="D3" s="152" t="s">
        <v>2</v>
      </c>
    </row>
    <row r="4" spans="1:17" ht="15.75" thickBot="1" x14ac:dyDescent="0.3">
      <c r="A4" s="89"/>
      <c r="B4" s="151"/>
      <c r="C4" s="42"/>
      <c r="D4" s="153"/>
    </row>
    <row r="5" spans="1:17" ht="15.75" thickBot="1" x14ac:dyDescent="0.3">
      <c r="A5" s="61" t="s">
        <v>3</v>
      </c>
      <c r="B5" s="154">
        <v>45000</v>
      </c>
      <c r="C5" s="60" t="s">
        <v>111</v>
      </c>
      <c r="D5" s="50">
        <f>$G$2</f>
        <v>13540</v>
      </c>
      <c r="E5" s="43">
        <v>1</v>
      </c>
    </row>
    <row r="6" spans="1:17" ht="26.25" thickBot="1" x14ac:dyDescent="0.3">
      <c r="A6" s="57" t="s">
        <v>155</v>
      </c>
      <c r="B6" s="155"/>
      <c r="C6" s="58" t="s">
        <v>118</v>
      </c>
      <c r="D6" s="52">
        <f>$H$2</f>
        <v>13540</v>
      </c>
      <c r="E6" s="43">
        <v>1</v>
      </c>
    </row>
    <row r="7" spans="1:17" ht="15.75" thickBot="1" x14ac:dyDescent="0.3">
      <c r="A7" s="57"/>
      <c r="B7" s="155"/>
      <c r="C7" s="59" t="s">
        <v>115</v>
      </c>
      <c r="D7" s="52">
        <f>$I$2*E7</f>
        <v>4062</v>
      </c>
      <c r="E7" s="43">
        <v>1</v>
      </c>
    </row>
    <row r="8" spans="1:17" ht="15.75" thickBot="1" x14ac:dyDescent="0.3">
      <c r="A8" s="57"/>
      <c r="B8" s="155"/>
      <c r="C8" s="59" t="s">
        <v>129</v>
      </c>
      <c r="D8" s="52">
        <f>$O$2</f>
        <v>9478</v>
      </c>
      <c r="E8" s="43">
        <v>1</v>
      </c>
    </row>
    <row r="9" spans="1:17" ht="15.75" thickBot="1" x14ac:dyDescent="0.3">
      <c r="A9" s="57"/>
      <c r="B9" s="155"/>
      <c r="C9" s="60" t="s">
        <v>112</v>
      </c>
      <c r="D9" s="52">
        <f>$K$2*E9</f>
        <v>2708</v>
      </c>
      <c r="E9" s="43">
        <v>1</v>
      </c>
    </row>
    <row r="10" spans="1:17" ht="15.75" thickBot="1" x14ac:dyDescent="0.3">
      <c r="A10" s="57"/>
      <c r="B10" s="155"/>
      <c r="C10" s="58" t="s">
        <v>113</v>
      </c>
      <c r="D10" s="52">
        <f>$L$2</f>
        <v>13540</v>
      </c>
      <c r="E10" s="43">
        <v>1</v>
      </c>
    </row>
    <row r="11" spans="1:17" ht="15.75" thickBot="1" x14ac:dyDescent="0.3">
      <c r="A11" s="57"/>
      <c r="B11" s="155"/>
      <c r="C11" s="58" t="s">
        <v>128</v>
      </c>
      <c r="D11" s="52">
        <f>$J$2*E11</f>
        <v>0</v>
      </c>
      <c r="E11" s="43"/>
    </row>
    <row r="12" spans="1:17" ht="15.75" thickBot="1" x14ac:dyDescent="0.3">
      <c r="A12" s="57"/>
      <c r="B12" s="155"/>
      <c r="C12" s="58" t="s">
        <v>114</v>
      </c>
      <c r="D12" s="52">
        <f>$M$2*E12</f>
        <v>0</v>
      </c>
      <c r="E12" s="43">
        <v>0</v>
      </c>
    </row>
    <row r="13" spans="1:17" ht="15.75" thickBot="1" x14ac:dyDescent="0.3">
      <c r="A13" s="57"/>
      <c r="B13" s="155"/>
      <c r="C13" s="58" t="s">
        <v>142</v>
      </c>
      <c r="D13" s="52">
        <f>$P$2*E13</f>
        <v>6770</v>
      </c>
      <c r="E13" s="43">
        <v>1</v>
      </c>
    </row>
    <row r="14" spans="1:17" ht="15.75" thickBot="1" x14ac:dyDescent="0.3">
      <c r="A14" s="62"/>
      <c r="B14" s="156"/>
      <c r="C14" s="58" t="s">
        <v>116</v>
      </c>
      <c r="D14" s="53">
        <f>SUM(D5:D13)</f>
        <v>63638</v>
      </c>
      <c r="E14" s="43">
        <v>1</v>
      </c>
    </row>
    <row r="15" spans="1:17" ht="15.75" thickBot="1" x14ac:dyDescent="0.3">
      <c r="A15" s="72" t="s">
        <v>4</v>
      </c>
      <c r="B15" s="154">
        <v>15000</v>
      </c>
      <c r="C15" s="60" t="s">
        <v>111</v>
      </c>
      <c r="D15" s="50">
        <f>$G$2</f>
        <v>13540</v>
      </c>
      <c r="E15" s="43">
        <v>1</v>
      </c>
    </row>
    <row r="16" spans="1:17" ht="26.25" thickBot="1" x14ac:dyDescent="0.3">
      <c r="A16" s="73" t="s">
        <v>91</v>
      </c>
      <c r="B16" s="155"/>
      <c r="C16" s="58" t="s">
        <v>118</v>
      </c>
      <c r="D16" s="52">
        <f>$H$2</f>
        <v>13540</v>
      </c>
      <c r="E16" s="43">
        <v>1</v>
      </c>
    </row>
    <row r="17" spans="1:6" ht="15.75" thickBot="1" x14ac:dyDescent="0.3">
      <c r="A17" s="73"/>
      <c r="B17" s="155"/>
      <c r="C17" s="59" t="s">
        <v>115</v>
      </c>
      <c r="D17" s="52">
        <f>$I$2*E17</f>
        <v>4062</v>
      </c>
      <c r="E17" s="43">
        <v>1</v>
      </c>
      <c r="F17" s="54"/>
    </row>
    <row r="18" spans="1:6" ht="15.75" thickBot="1" x14ac:dyDescent="0.3">
      <c r="A18" s="73"/>
      <c r="B18" s="155"/>
      <c r="C18" s="59" t="s">
        <v>129</v>
      </c>
      <c r="D18" s="52">
        <f>$O$2</f>
        <v>9478</v>
      </c>
      <c r="E18" s="43">
        <v>1</v>
      </c>
    </row>
    <row r="19" spans="1:6" ht="15.75" thickBot="1" x14ac:dyDescent="0.3">
      <c r="A19" s="73"/>
      <c r="B19" s="155"/>
      <c r="C19" s="60" t="s">
        <v>112</v>
      </c>
      <c r="D19" s="52">
        <f>$K$2*E19</f>
        <v>2708</v>
      </c>
      <c r="E19" s="43">
        <v>1</v>
      </c>
    </row>
    <row r="20" spans="1:6" ht="15.75" thickBot="1" x14ac:dyDescent="0.3">
      <c r="A20" s="73"/>
      <c r="B20" s="155"/>
      <c r="C20" s="58" t="s">
        <v>113</v>
      </c>
      <c r="D20" s="52">
        <f>$L$2</f>
        <v>13540</v>
      </c>
      <c r="E20" s="43">
        <v>1</v>
      </c>
    </row>
    <row r="21" spans="1:6" ht="15.75" thickBot="1" x14ac:dyDescent="0.3">
      <c r="A21" s="73"/>
      <c r="B21" s="155"/>
      <c r="C21" s="58" t="s">
        <v>128</v>
      </c>
      <c r="D21" s="52">
        <f>$J$2*E21</f>
        <v>0</v>
      </c>
      <c r="E21" s="43">
        <v>0</v>
      </c>
    </row>
    <row r="22" spans="1:6" ht="15.75" thickBot="1" x14ac:dyDescent="0.3">
      <c r="A22" s="73"/>
      <c r="B22" s="155"/>
      <c r="C22" s="58" t="s">
        <v>114</v>
      </c>
      <c r="D22" s="52">
        <f>$M$2*E22</f>
        <v>0</v>
      </c>
      <c r="E22" s="43">
        <v>0</v>
      </c>
    </row>
    <row r="23" spans="1:6" ht="15.75" thickBot="1" x14ac:dyDescent="0.3">
      <c r="A23" s="73"/>
      <c r="B23" s="155"/>
      <c r="C23" s="58" t="s">
        <v>143</v>
      </c>
      <c r="D23" s="52">
        <f>$P$2*E23</f>
        <v>6770</v>
      </c>
      <c r="E23" s="43">
        <v>1</v>
      </c>
    </row>
    <row r="24" spans="1:6" ht="15.75" thickBot="1" x14ac:dyDescent="0.3">
      <c r="A24" s="74"/>
      <c r="B24" s="156"/>
      <c r="C24" s="58" t="s">
        <v>116</v>
      </c>
      <c r="D24" s="53">
        <f>SUM(D15:D23)</f>
        <v>63638</v>
      </c>
      <c r="E24" s="43">
        <v>1</v>
      </c>
    </row>
    <row r="25" spans="1:6" ht="15.75" thickBot="1" x14ac:dyDescent="0.3">
      <c r="A25" s="69" t="s">
        <v>5</v>
      </c>
      <c r="B25" s="143">
        <v>65000</v>
      </c>
      <c r="C25" s="60" t="s">
        <v>111</v>
      </c>
      <c r="D25" s="50">
        <f>$G$2</f>
        <v>13540</v>
      </c>
      <c r="E25" s="43">
        <v>1</v>
      </c>
    </row>
    <row r="26" spans="1:6" ht="15.75" thickBot="1" x14ac:dyDescent="0.3">
      <c r="A26" s="108" t="s">
        <v>156</v>
      </c>
      <c r="B26" s="144"/>
      <c r="C26" s="58" t="s">
        <v>118</v>
      </c>
      <c r="D26" s="52">
        <f>$H$2</f>
        <v>13540</v>
      </c>
      <c r="E26" s="43">
        <v>1</v>
      </c>
    </row>
    <row r="27" spans="1:6" ht="15.75" thickBot="1" x14ac:dyDescent="0.3">
      <c r="A27" s="108" t="s">
        <v>165</v>
      </c>
      <c r="B27" s="144"/>
      <c r="C27" s="59" t="s">
        <v>115</v>
      </c>
      <c r="D27" s="52">
        <f>$I$2*E27</f>
        <v>4062</v>
      </c>
      <c r="E27" s="43">
        <v>1</v>
      </c>
    </row>
    <row r="28" spans="1:6" ht="15.75" thickBot="1" x14ac:dyDescent="0.3">
      <c r="A28" s="108" t="s">
        <v>166</v>
      </c>
      <c r="B28" s="144"/>
      <c r="C28" s="59" t="s">
        <v>129</v>
      </c>
      <c r="D28" s="52">
        <f>$O$2</f>
        <v>9478</v>
      </c>
      <c r="E28" s="43">
        <v>1</v>
      </c>
    </row>
    <row r="29" spans="1:6" ht="15.75" thickBot="1" x14ac:dyDescent="0.3">
      <c r="A29" s="70"/>
      <c r="B29" s="144"/>
      <c r="C29" s="60" t="s">
        <v>112</v>
      </c>
      <c r="D29" s="52">
        <f>$K$2*E29</f>
        <v>2708</v>
      </c>
      <c r="E29" s="43">
        <v>1</v>
      </c>
    </row>
    <row r="30" spans="1:6" ht="15.75" thickBot="1" x14ac:dyDescent="0.3">
      <c r="A30" s="70"/>
      <c r="B30" s="144"/>
      <c r="C30" s="58" t="s">
        <v>113</v>
      </c>
      <c r="D30" s="52">
        <f>$L$2</f>
        <v>13540</v>
      </c>
      <c r="E30" s="43">
        <v>1</v>
      </c>
    </row>
    <row r="31" spans="1:6" ht="15.75" thickBot="1" x14ac:dyDescent="0.3">
      <c r="A31" s="70"/>
      <c r="B31" s="144"/>
      <c r="C31" s="58" t="s">
        <v>128</v>
      </c>
      <c r="D31" s="52">
        <f>$J$2*E31</f>
        <v>0</v>
      </c>
      <c r="E31" s="43">
        <v>0</v>
      </c>
    </row>
    <row r="32" spans="1:6" ht="15.75" thickBot="1" x14ac:dyDescent="0.3">
      <c r="A32" s="70"/>
      <c r="B32" s="144"/>
      <c r="C32" s="58" t="s">
        <v>114</v>
      </c>
      <c r="D32" s="52">
        <f>$M$2*E32</f>
        <v>0</v>
      </c>
      <c r="E32" s="43">
        <v>0</v>
      </c>
    </row>
    <row r="33" spans="1:5" ht="15.75" thickBot="1" x14ac:dyDescent="0.3">
      <c r="A33" s="70"/>
      <c r="B33" s="144"/>
      <c r="C33" s="58" t="s">
        <v>142</v>
      </c>
      <c r="D33" s="52">
        <f>$P$2*E33</f>
        <v>6770</v>
      </c>
      <c r="E33" s="43">
        <v>1</v>
      </c>
    </row>
    <row r="34" spans="1:5" ht="15.75" thickBot="1" x14ac:dyDescent="0.3">
      <c r="A34" s="70"/>
      <c r="B34" s="145"/>
      <c r="C34" s="58" t="s">
        <v>116</v>
      </c>
      <c r="D34" s="53">
        <f>SUM(D25:D33)</f>
        <v>63638</v>
      </c>
      <c r="E34" s="43">
        <v>1</v>
      </c>
    </row>
    <row r="35" spans="1:5" ht="15.75" thickBot="1" x14ac:dyDescent="0.3">
      <c r="A35" s="75" t="s">
        <v>6</v>
      </c>
      <c r="B35" s="143">
        <v>120000</v>
      </c>
      <c r="C35" s="60" t="s">
        <v>111</v>
      </c>
      <c r="D35" s="50">
        <f>$G$2</f>
        <v>13540</v>
      </c>
      <c r="E35" s="43">
        <v>1</v>
      </c>
    </row>
    <row r="36" spans="1:5" ht="15.75" thickBot="1" x14ac:dyDescent="0.3">
      <c r="A36" s="83" t="s">
        <v>159</v>
      </c>
      <c r="B36" s="144"/>
      <c r="C36" s="58" t="s">
        <v>118</v>
      </c>
      <c r="D36" s="52">
        <f>$H$2</f>
        <v>13540</v>
      </c>
      <c r="E36" s="43">
        <v>1</v>
      </c>
    </row>
    <row r="37" spans="1:5" ht="15.75" thickBot="1" x14ac:dyDescent="0.3">
      <c r="A37" s="83" t="s">
        <v>160</v>
      </c>
      <c r="B37" s="144"/>
      <c r="C37" s="59" t="s">
        <v>115</v>
      </c>
      <c r="D37" s="52">
        <f>$I$2*E37</f>
        <v>4062</v>
      </c>
      <c r="E37" s="43">
        <v>1</v>
      </c>
    </row>
    <row r="38" spans="1:5" ht="15.75" thickBot="1" x14ac:dyDescent="0.3">
      <c r="A38" s="83" t="s">
        <v>161</v>
      </c>
      <c r="B38" s="144"/>
      <c r="C38" s="59" t="s">
        <v>129</v>
      </c>
      <c r="D38" s="52">
        <f>$O$2</f>
        <v>9478</v>
      </c>
      <c r="E38" s="43">
        <v>1</v>
      </c>
    </row>
    <row r="39" spans="1:5" ht="15.75" thickBot="1" x14ac:dyDescent="0.3">
      <c r="A39" s="64"/>
      <c r="B39" s="144"/>
      <c r="C39" s="60" t="s">
        <v>112</v>
      </c>
      <c r="D39" s="52">
        <f>$K$2*E39</f>
        <v>2708</v>
      </c>
      <c r="E39" s="43">
        <v>1</v>
      </c>
    </row>
    <row r="40" spans="1:5" ht="15.75" thickBot="1" x14ac:dyDescent="0.3">
      <c r="A40" s="64"/>
      <c r="B40" s="144"/>
      <c r="C40" s="58" t="s">
        <v>113</v>
      </c>
      <c r="D40" s="52">
        <f>$L$2</f>
        <v>13540</v>
      </c>
      <c r="E40" s="43">
        <v>1</v>
      </c>
    </row>
    <row r="41" spans="1:5" ht="15.75" thickBot="1" x14ac:dyDescent="0.3">
      <c r="A41" s="64"/>
      <c r="B41" s="144"/>
      <c r="C41" s="58" t="s">
        <v>128</v>
      </c>
      <c r="D41" s="52">
        <f>$J$2*E41</f>
        <v>0</v>
      </c>
      <c r="E41" s="43">
        <v>0</v>
      </c>
    </row>
    <row r="42" spans="1:5" ht="15.75" thickBot="1" x14ac:dyDescent="0.3">
      <c r="A42" s="64"/>
      <c r="B42" s="144"/>
      <c r="C42" s="58" t="s">
        <v>114</v>
      </c>
      <c r="D42" s="52">
        <f>$M$2*E42</f>
        <v>0</v>
      </c>
      <c r="E42" s="43">
        <v>0</v>
      </c>
    </row>
    <row r="43" spans="1:5" ht="15.75" thickBot="1" x14ac:dyDescent="0.3">
      <c r="A43" s="64"/>
      <c r="B43" s="144"/>
      <c r="C43" s="58" t="s">
        <v>142</v>
      </c>
      <c r="D43" s="52">
        <f>$P$2*E43</f>
        <v>6770</v>
      </c>
      <c r="E43" s="43">
        <v>1</v>
      </c>
    </row>
    <row r="44" spans="1:5" ht="15.75" thickBot="1" x14ac:dyDescent="0.3">
      <c r="A44" s="64"/>
      <c r="B44" s="145"/>
      <c r="C44" s="58" t="s">
        <v>116</v>
      </c>
      <c r="D44" s="53">
        <f>SUM(D35:D43)</f>
        <v>63638</v>
      </c>
      <c r="E44" s="43">
        <v>1</v>
      </c>
    </row>
    <row r="45" spans="1:5" ht="15.75" thickBot="1" x14ac:dyDescent="0.3">
      <c r="A45" s="109" t="s">
        <v>8</v>
      </c>
      <c r="B45" s="143">
        <v>35000</v>
      </c>
      <c r="C45" s="60" t="s">
        <v>111</v>
      </c>
      <c r="D45" s="50">
        <f>$G$2</f>
        <v>13540</v>
      </c>
      <c r="E45" s="43">
        <v>1</v>
      </c>
    </row>
    <row r="46" spans="1:5" ht="15.75" thickBot="1" x14ac:dyDescent="0.3">
      <c r="A46" s="83" t="s">
        <v>157</v>
      </c>
      <c r="B46" s="144"/>
      <c r="C46" s="58" t="s">
        <v>118</v>
      </c>
      <c r="D46" s="52">
        <f>$H$2</f>
        <v>13540</v>
      </c>
      <c r="E46" s="43">
        <v>1</v>
      </c>
    </row>
    <row r="47" spans="1:5" ht="15.75" thickBot="1" x14ac:dyDescent="0.3">
      <c r="A47" s="83" t="s">
        <v>158</v>
      </c>
      <c r="B47" s="144"/>
      <c r="C47" s="59" t="s">
        <v>115</v>
      </c>
      <c r="D47" s="52">
        <f>$I$2*E47</f>
        <v>4062</v>
      </c>
      <c r="E47" s="43">
        <v>1</v>
      </c>
    </row>
    <row r="48" spans="1:5" ht="15.75" thickBot="1" x14ac:dyDescent="0.3">
      <c r="A48" s="64"/>
      <c r="B48" s="144"/>
      <c r="C48" s="59" t="s">
        <v>129</v>
      </c>
      <c r="D48" s="52">
        <f>$O$2</f>
        <v>9478</v>
      </c>
      <c r="E48" s="43">
        <v>1</v>
      </c>
    </row>
    <row r="49" spans="1:5" ht="15.75" thickBot="1" x14ac:dyDescent="0.3">
      <c r="A49" s="64"/>
      <c r="B49" s="144"/>
      <c r="C49" s="60" t="s">
        <v>112</v>
      </c>
      <c r="D49" s="52">
        <f>$K$2*E49</f>
        <v>2708</v>
      </c>
      <c r="E49" s="43">
        <v>1</v>
      </c>
    </row>
    <row r="50" spans="1:5" ht="15.75" thickBot="1" x14ac:dyDescent="0.3">
      <c r="A50" s="64"/>
      <c r="B50" s="144"/>
      <c r="C50" s="58" t="s">
        <v>113</v>
      </c>
      <c r="D50" s="52">
        <f>$L$2</f>
        <v>13540</v>
      </c>
      <c r="E50" s="43">
        <v>1</v>
      </c>
    </row>
    <row r="51" spans="1:5" ht="15.75" thickBot="1" x14ac:dyDescent="0.3">
      <c r="A51" s="64"/>
      <c r="B51" s="144"/>
      <c r="C51" s="58" t="s">
        <v>128</v>
      </c>
      <c r="D51" s="52">
        <f>$J$2*E51</f>
        <v>0</v>
      </c>
      <c r="E51" s="43">
        <v>0</v>
      </c>
    </row>
    <row r="52" spans="1:5" ht="15.75" thickBot="1" x14ac:dyDescent="0.3">
      <c r="A52" s="64"/>
      <c r="B52" s="144"/>
      <c r="C52" s="58" t="s">
        <v>114</v>
      </c>
      <c r="D52" s="52">
        <f>$M$2*E52</f>
        <v>0</v>
      </c>
      <c r="E52" s="43">
        <v>0</v>
      </c>
    </row>
    <row r="53" spans="1:5" ht="15.75" thickBot="1" x14ac:dyDescent="0.3">
      <c r="A53" s="64"/>
      <c r="B53" s="144"/>
      <c r="C53" s="58" t="s">
        <v>142</v>
      </c>
      <c r="D53" s="52">
        <f>$P$2*E53</f>
        <v>6770</v>
      </c>
      <c r="E53" s="43">
        <v>1</v>
      </c>
    </row>
    <row r="54" spans="1:5" ht="15.75" thickBot="1" x14ac:dyDescent="0.3">
      <c r="A54" s="64"/>
      <c r="B54" s="144"/>
      <c r="C54" s="99" t="s">
        <v>146</v>
      </c>
      <c r="D54" s="52">
        <f>$Q$2*E54</f>
        <v>68140</v>
      </c>
      <c r="E54" s="43">
        <v>1</v>
      </c>
    </row>
    <row r="55" spans="1:5" ht="15.75" thickBot="1" x14ac:dyDescent="0.3">
      <c r="A55" s="64"/>
      <c r="B55" s="145"/>
      <c r="C55" s="58" t="s">
        <v>116</v>
      </c>
      <c r="D55" s="53">
        <f>SUM(D45:D54)</f>
        <v>131778</v>
      </c>
      <c r="E55" s="43">
        <v>1</v>
      </c>
    </row>
    <row r="56" spans="1:5" ht="15.75" thickBot="1" x14ac:dyDescent="0.3">
      <c r="A56" s="69" t="s">
        <v>9</v>
      </c>
      <c r="B56" s="143">
        <v>10000</v>
      </c>
      <c r="C56" s="60" t="s">
        <v>111</v>
      </c>
      <c r="D56" s="50">
        <v>10000</v>
      </c>
      <c r="E56" s="43">
        <v>1</v>
      </c>
    </row>
    <row r="57" spans="1:5" ht="15.75" thickBot="1" x14ac:dyDescent="0.3">
      <c r="A57" s="64"/>
      <c r="B57" s="144"/>
      <c r="C57" s="58" t="s">
        <v>130</v>
      </c>
      <c r="D57" s="52">
        <f>1000*E57</f>
        <v>1000</v>
      </c>
      <c r="E57" s="43">
        <v>1</v>
      </c>
    </row>
    <row r="58" spans="1:5" ht="15.75" thickBot="1" x14ac:dyDescent="0.3">
      <c r="A58" s="64"/>
      <c r="B58" s="145"/>
      <c r="C58" s="58" t="s">
        <v>116</v>
      </c>
      <c r="D58" s="53">
        <f>SUM(D56:D57)</f>
        <v>11000</v>
      </c>
      <c r="E58" s="43">
        <v>1</v>
      </c>
    </row>
    <row r="59" spans="1:5" ht="27" customHeight="1" thickBot="1" x14ac:dyDescent="0.3">
      <c r="A59" s="69" t="s">
        <v>10</v>
      </c>
      <c r="B59" s="154" t="s">
        <v>131</v>
      </c>
      <c r="C59" s="59" t="s">
        <v>110</v>
      </c>
      <c r="D59" s="106">
        <f>MIN((E59/$F$2),400000)</f>
        <v>2E-3</v>
      </c>
      <c r="E59" s="43">
        <v>1</v>
      </c>
    </row>
    <row r="60" spans="1:5" ht="15.75" thickBot="1" x14ac:dyDescent="0.3">
      <c r="A60" s="83" t="s">
        <v>159</v>
      </c>
      <c r="B60" s="155"/>
      <c r="C60" s="60" t="s">
        <v>111</v>
      </c>
      <c r="D60" s="50">
        <f>$G$2</f>
        <v>13540</v>
      </c>
      <c r="E60" s="43">
        <v>1</v>
      </c>
    </row>
    <row r="61" spans="1:5" ht="15.75" thickBot="1" x14ac:dyDescent="0.3">
      <c r="A61" s="83" t="s">
        <v>162</v>
      </c>
      <c r="B61" s="155"/>
      <c r="C61" s="58" t="s">
        <v>118</v>
      </c>
      <c r="D61" s="52">
        <f>$H$2</f>
        <v>13540</v>
      </c>
      <c r="E61" s="43">
        <v>1</v>
      </c>
    </row>
    <row r="62" spans="1:5" ht="27" customHeight="1" thickBot="1" x14ac:dyDescent="0.3">
      <c r="A62" s="83" t="s">
        <v>163</v>
      </c>
      <c r="B62" s="154" t="s">
        <v>132</v>
      </c>
      <c r="C62" s="59" t="s">
        <v>115</v>
      </c>
      <c r="D62" s="52">
        <f>$I$2*E62</f>
        <v>4062</v>
      </c>
      <c r="E62" s="43">
        <v>1</v>
      </c>
    </row>
    <row r="63" spans="1:5" ht="15.75" thickBot="1" x14ac:dyDescent="0.3">
      <c r="A63" s="76" t="s">
        <v>164</v>
      </c>
      <c r="B63" s="155"/>
      <c r="C63" s="60" t="s">
        <v>112</v>
      </c>
      <c r="D63" s="52">
        <f>$K$2*E63</f>
        <v>2708</v>
      </c>
      <c r="E63" s="43">
        <v>1</v>
      </c>
    </row>
    <row r="64" spans="1:5" ht="15.75" thickBot="1" x14ac:dyDescent="0.3">
      <c r="A64" s="77"/>
      <c r="B64" s="155"/>
      <c r="C64" s="58" t="s">
        <v>113</v>
      </c>
      <c r="D64" s="52">
        <f>$L$2</f>
        <v>13540</v>
      </c>
      <c r="E64" s="43">
        <v>1</v>
      </c>
    </row>
    <row r="65" spans="1:5" ht="26.25" thickBot="1" x14ac:dyDescent="0.3">
      <c r="A65" s="73" t="s">
        <v>117</v>
      </c>
      <c r="B65" s="155"/>
      <c r="C65" s="58" t="s">
        <v>114</v>
      </c>
      <c r="D65" s="52">
        <f>$M$2*E65</f>
        <v>0</v>
      </c>
      <c r="E65" s="43">
        <v>0</v>
      </c>
    </row>
    <row r="66" spans="1:5" ht="15.75" thickBot="1" x14ac:dyDescent="0.3">
      <c r="A66" s="77"/>
      <c r="B66" s="155"/>
      <c r="C66" s="58" t="s">
        <v>144</v>
      </c>
      <c r="D66" s="52">
        <f>$P$2*E66</f>
        <v>6770</v>
      </c>
      <c r="E66" s="43">
        <v>1</v>
      </c>
    </row>
    <row r="67" spans="1:5" ht="15.75" thickBot="1" x14ac:dyDescent="0.3">
      <c r="A67" s="73"/>
      <c r="B67" s="155"/>
      <c r="C67" s="58"/>
      <c r="D67" s="106">
        <f>$N$2*E67</f>
        <v>25000</v>
      </c>
      <c r="E67" s="43">
        <v>1</v>
      </c>
    </row>
    <row r="68" spans="1:5" ht="15.75" thickBot="1" x14ac:dyDescent="0.3">
      <c r="A68" s="78"/>
      <c r="B68" s="156"/>
      <c r="C68" s="58" t="s">
        <v>116</v>
      </c>
      <c r="D68" s="53">
        <f>SUM(D59:D67)</f>
        <v>79160.002000000008</v>
      </c>
      <c r="E68" s="43">
        <v>1</v>
      </c>
    </row>
    <row r="69" spans="1:5" ht="15.75" thickBot="1" x14ac:dyDescent="0.3">
      <c r="A69" s="64" t="s">
        <v>13</v>
      </c>
      <c r="B69" s="143">
        <v>35000</v>
      </c>
      <c r="C69" s="60" t="s">
        <v>111</v>
      </c>
      <c r="D69" s="50">
        <f>$G$2</f>
        <v>13540</v>
      </c>
      <c r="E69" s="43">
        <v>1</v>
      </c>
    </row>
    <row r="70" spans="1:5" ht="15.75" thickBot="1" x14ac:dyDescent="0.3">
      <c r="A70" s="108" t="s">
        <v>156</v>
      </c>
      <c r="B70" s="144"/>
      <c r="C70" s="58" t="s">
        <v>118</v>
      </c>
      <c r="D70" s="52">
        <f>$H$2</f>
        <v>13540</v>
      </c>
      <c r="E70" s="43">
        <v>1</v>
      </c>
    </row>
    <row r="71" spans="1:5" ht="15.75" thickBot="1" x14ac:dyDescent="0.3">
      <c r="A71" s="108" t="s">
        <v>167</v>
      </c>
      <c r="B71" s="144"/>
      <c r="C71" s="59" t="s">
        <v>115</v>
      </c>
      <c r="D71" s="52">
        <f>$I$2*E71</f>
        <v>4062</v>
      </c>
      <c r="E71" s="43">
        <v>1</v>
      </c>
    </row>
    <row r="72" spans="1:5" ht="15.75" thickBot="1" x14ac:dyDescent="0.3">
      <c r="B72" s="144"/>
      <c r="C72" s="59" t="s">
        <v>129</v>
      </c>
      <c r="D72" s="52">
        <f>$O$2</f>
        <v>9478</v>
      </c>
      <c r="E72" s="43">
        <v>1</v>
      </c>
    </row>
    <row r="73" spans="1:5" ht="15.75" thickBot="1" x14ac:dyDescent="0.3">
      <c r="A73" s="108"/>
      <c r="B73" s="144"/>
      <c r="C73" s="60" t="s">
        <v>112</v>
      </c>
      <c r="D73" s="52">
        <f>$K$2*E73</f>
        <v>2708</v>
      </c>
      <c r="E73" s="43">
        <v>1</v>
      </c>
    </row>
    <row r="74" spans="1:5" ht="15.75" thickBot="1" x14ac:dyDescent="0.3">
      <c r="A74" s="79"/>
      <c r="B74" s="144"/>
      <c r="C74" s="58" t="s">
        <v>113</v>
      </c>
      <c r="D74" s="52">
        <f>$L$2</f>
        <v>13540</v>
      </c>
      <c r="E74" s="43">
        <v>1</v>
      </c>
    </row>
    <row r="75" spans="1:5" ht="15.75" thickBot="1" x14ac:dyDescent="0.3">
      <c r="A75" s="79"/>
      <c r="B75" s="144"/>
      <c r="C75" s="58" t="s">
        <v>128</v>
      </c>
      <c r="D75" s="52">
        <f>$J$2*E75</f>
        <v>0</v>
      </c>
      <c r="E75" s="43">
        <v>0</v>
      </c>
    </row>
    <row r="76" spans="1:5" ht="15.75" thickBot="1" x14ac:dyDescent="0.3">
      <c r="A76" s="79"/>
      <c r="B76" s="144"/>
      <c r="C76" s="58" t="s">
        <v>114</v>
      </c>
      <c r="D76" s="52">
        <f>$M$2*E76</f>
        <v>0</v>
      </c>
      <c r="E76" s="43">
        <v>0</v>
      </c>
    </row>
    <row r="77" spans="1:5" ht="15.75" thickBot="1" x14ac:dyDescent="0.3">
      <c r="A77" s="79"/>
      <c r="B77" s="144"/>
      <c r="C77" s="58" t="s">
        <v>142</v>
      </c>
      <c r="D77" s="52">
        <f>$P$2*E77</f>
        <v>6770</v>
      </c>
      <c r="E77" s="43">
        <v>1</v>
      </c>
    </row>
    <row r="78" spans="1:5" ht="15.75" thickBot="1" x14ac:dyDescent="0.3">
      <c r="A78" s="79"/>
      <c r="B78" s="145"/>
      <c r="C78" s="58" t="s">
        <v>116</v>
      </c>
      <c r="D78" s="53">
        <f>SUM(D69:D77)</f>
        <v>63638</v>
      </c>
      <c r="E78" s="43">
        <v>1</v>
      </c>
    </row>
    <row r="79" spans="1:5" ht="15.75" thickBot="1" x14ac:dyDescent="0.3">
      <c r="A79" s="69" t="s">
        <v>14</v>
      </c>
      <c r="B79" s="143">
        <v>45000</v>
      </c>
      <c r="C79" s="60" t="s">
        <v>111</v>
      </c>
      <c r="D79" s="50">
        <f>$G$2</f>
        <v>13540</v>
      </c>
      <c r="E79" s="43">
        <v>1</v>
      </c>
    </row>
    <row r="80" spans="1:5" ht="15.75" thickBot="1" x14ac:dyDescent="0.3">
      <c r="A80" s="108" t="s">
        <v>156</v>
      </c>
      <c r="B80" s="144"/>
      <c r="C80" s="58" t="s">
        <v>118</v>
      </c>
      <c r="D80" s="52">
        <f>$H$2</f>
        <v>13540</v>
      </c>
      <c r="E80" s="43">
        <v>1</v>
      </c>
    </row>
    <row r="81" spans="1:5" ht="15.75" thickBot="1" x14ac:dyDescent="0.3">
      <c r="A81" s="108" t="s">
        <v>167</v>
      </c>
      <c r="B81" s="144"/>
      <c r="C81" s="59" t="s">
        <v>115</v>
      </c>
      <c r="D81" s="52">
        <f>$I$2*E81</f>
        <v>4062</v>
      </c>
      <c r="E81" s="43">
        <v>1</v>
      </c>
    </row>
    <row r="82" spans="1:5" ht="15.75" thickBot="1" x14ac:dyDescent="0.3">
      <c r="A82" s="79"/>
      <c r="B82" s="144"/>
      <c r="C82" s="59" t="s">
        <v>129</v>
      </c>
      <c r="D82" s="52">
        <f>$O$2</f>
        <v>9478</v>
      </c>
      <c r="E82" s="43">
        <v>1</v>
      </c>
    </row>
    <row r="83" spans="1:5" ht="15.75" thickBot="1" x14ac:dyDescent="0.3">
      <c r="A83" s="79"/>
      <c r="B83" s="144"/>
      <c r="C83" s="60" t="s">
        <v>112</v>
      </c>
      <c r="D83" s="52">
        <f>$K$2*E83</f>
        <v>2708</v>
      </c>
      <c r="E83" s="43">
        <v>1</v>
      </c>
    </row>
    <row r="84" spans="1:5" ht="15.75" thickBot="1" x14ac:dyDescent="0.3">
      <c r="A84" s="79"/>
      <c r="B84" s="144"/>
      <c r="C84" s="58" t="s">
        <v>113</v>
      </c>
      <c r="D84" s="52">
        <f>$L$2</f>
        <v>13540</v>
      </c>
      <c r="E84" s="43">
        <v>1</v>
      </c>
    </row>
    <row r="85" spans="1:5" ht="15.75" thickBot="1" x14ac:dyDescent="0.3">
      <c r="A85" s="79"/>
      <c r="B85" s="144"/>
      <c r="C85" s="58" t="s">
        <v>128</v>
      </c>
      <c r="D85" s="52">
        <f>$J$2*E85</f>
        <v>0</v>
      </c>
      <c r="E85" s="43">
        <v>0</v>
      </c>
    </row>
    <row r="86" spans="1:5" ht="15.75" thickBot="1" x14ac:dyDescent="0.3">
      <c r="A86" s="79"/>
      <c r="B86" s="144"/>
      <c r="C86" s="58" t="s">
        <v>114</v>
      </c>
      <c r="D86" s="52">
        <f>$M$2*E86</f>
        <v>0</v>
      </c>
      <c r="E86" s="43">
        <v>0</v>
      </c>
    </row>
    <row r="87" spans="1:5" ht="15.75" thickBot="1" x14ac:dyDescent="0.3">
      <c r="A87" s="79"/>
      <c r="B87" s="144"/>
      <c r="C87" s="58" t="s">
        <v>142</v>
      </c>
      <c r="D87" s="52">
        <f>$P$2*E87</f>
        <v>6770</v>
      </c>
      <c r="E87" s="43">
        <v>1</v>
      </c>
    </row>
    <row r="88" spans="1:5" ht="15.75" thickBot="1" x14ac:dyDescent="0.3">
      <c r="A88" s="79"/>
      <c r="B88" s="145"/>
      <c r="C88" s="58" t="s">
        <v>116</v>
      </c>
      <c r="D88" s="53">
        <f>SUM(D79:D87)</f>
        <v>63638</v>
      </c>
      <c r="E88" s="43">
        <v>1</v>
      </c>
    </row>
    <row r="89" spans="1:5" ht="15.75" thickBot="1" x14ac:dyDescent="0.3">
      <c r="A89" s="69" t="s">
        <v>15</v>
      </c>
      <c r="B89" s="143">
        <v>40000</v>
      </c>
      <c r="C89" s="60" t="s">
        <v>111</v>
      </c>
      <c r="D89" s="50">
        <f>$G$2</f>
        <v>13540</v>
      </c>
      <c r="E89" s="43">
        <v>1</v>
      </c>
    </row>
    <row r="90" spans="1:5" ht="15.75" thickBot="1" x14ac:dyDescent="0.3">
      <c r="A90" s="108" t="s">
        <v>156</v>
      </c>
      <c r="B90" s="144"/>
      <c r="C90" s="58" t="s">
        <v>118</v>
      </c>
      <c r="D90" s="52">
        <f>$H$2</f>
        <v>13540</v>
      </c>
      <c r="E90" s="43">
        <v>1</v>
      </c>
    </row>
    <row r="91" spans="1:5" ht="15.75" thickBot="1" x14ac:dyDescent="0.3">
      <c r="A91" s="108" t="s">
        <v>167</v>
      </c>
      <c r="B91" s="144"/>
      <c r="C91" s="59" t="s">
        <v>115</v>
      </c>
      <c r="D91" s="52">
        <f>$I$2*E91</f>
        <v>4062</v>
      </c>
      <c r="E91" s="43">
        <v>1</v>
      </c>
    </row>
    <row r="92" spans="1:5" ht="15.75" thickBot="1" x14ac:dyDescent="0.3">
      <c r="A92" s="77" t="s">
        <v>168</v>
      </c>
      <c r="B92" s="144"/>
      <c r="C92" s="59" t="s">
        <v>129</v>
      </c>
      <c r="D92" s="52">
        <f>$O$2</f>
        <v>9478</v>
      </c>
      <c r="E92" s="43">
        <v>1</v>
      </c>
    </row>
    <row r="93" spans="1:5" ht="15.75" thickBot="1" x14ac:dyDescent="0.3">
      <c r="A93" s="77"/>
      <c r="B93" s="144"/>
      <c r="C93" s="60" t="s">
        <v>112</v>
      </c>
      <c r="D93" s="52">
        <f>$K$2*E93</f>
        <v>2708</v>
      </c>
      <c r="E93" s="43">
        <v>1</v>
      </c>
    </row>
    <row r="94" spans="1:5" ht="15.75" thickBot="1" x14ac:dyDescent="0.3">
      <c r="A94" s="77"/>
      <c r="B94" s="144"/>
      <c r="C94" s="58" t="s">
        <v>113</v>
      </c>
      <c r="D94" s="52">
        <f>$L$2</f>
        <v>13540</v>
      </c>
      <c r="E94" s="43">
        <v>1</v>
      </c>
    </row>
    <row r="95" spans="1:5" ht="15.75" thickBot="1" x14ac:dyDescent="0.3">
      <c r="A95" s="77"/>
      <c r="B95" s="144"/>
      <c r="C95" s="58" t="s">
        <v>128</v>
      </c>
      <c r="D95" s="52">
        <f>$J$2*E95</f>
        <v>0</v>
      </c>
      <c r="E95" s="43">
        <v>0</v>
      </c>
    </row>
    <row r="96" spans="1:5" ht="15.75" thickBot="1" x14ac:dyDescent="0.3">
      <c r="A96" s="77"/>
      <c r="B96" s="144"/>
      <c r="C96" s="58" t="s">
        <v>114</v>
      </c>
      <c r="D96" s="52">
        <f>$M$2*E96</f>
        <v>0</v>
      </c>
      <c r="E96" s="43">
        <v>0</v>
      </c>
    </row>
    <row r="97" spans="1:5" ht="15.75" thickBot="1" x14ac:dyDescent="0.3">
      <c r="A97" s="77"/>
      <c r="B97" s="144"/>
      <c r="C97" s="58" t="s">
        <v>142</v>
      </c>
      <c r="D97" s="52">
        <f>$P$2*E97</f>
        <v>6770</v>
      </c>
      <c r="E97" s="43">
        <v>1</v>
      </c>
    </row>
    <row r="98" spans="1:5" ht="15.75" thickBot="1" x14ac:dyDescent="0.3">
      <c r="A98" s="77"/>
      <c r="B98" s="145"/>
      <c r="C98" s="58" t="s">
        <v>116</v>
      </c>
      <c r="D98" s="53">
        <f>SUM(D89:D97)</f>
        <v>63638</v>
      </c>
      <c r="E98" s="43">
        <v>1</v>
      </c>
    </row>
    <row r="99" spans="1:5" ht="15.75" thickBot="1" x14ac:dyDescent="0.3">
      <c r="A99" s="69" t="s">
        <v>16</v>
      </c>
      <c r="B99" s="154" t="s">
        <v>131</v>
      </c>
      <c r="C99" s="59" t="s">
        <v>110</v>
      </c>
      <c r="D99" s="106">
        <f>MIN((E99/$F$2),400000)</f>
        <v>2E-3</v>
      </c>
      <c r="E99" s="43">
        <v>1</v>
      </c>
    </row>
    <row r="100" spans="1:5" ht="15.75" thickBot="1" x14ac:dyDescent="0.3">
      <c r="A100" s="83" t="s">
        <v>159</v>
      </c>
      <c r="B100" s="155"/>
      <c r="C100" s="60" t="s">
        <v>111</v>
      </c>
      <c r="D100" s="50">
        <f>$G$2</f>
        <v>13540</v>
      </c>
      <c r="E100" s="43">
        <v>1</v>
      </c>
    </row>
    <row r="101" spans="1:5" ht="15.75" thickBot="1" x14ac:dyDescent="0.3">
      <c r="A101" s="83" t="s">
        <v>160</v>
      </c>
      <c r="B101" s="155"/>
      <c r="C101" s="58" t="s">
        <v>118</v>
      </c>
      <c r="D101" s="52">
        <f>$H$2</f>
        <v>13540</v>
      </c>
      <c r="E101" s="43">
        <v>1</v>
      </c>
    </row>
    <row r="102" spans="1:5" ht="15.75" thickBot="1" x14ac:dyDescent="0.3">
      <c r="A102" s="83" t="s">
        <v>163</v>
      </c>
      <c r="B102" s="155"/>
      <c r="C102" s="59" t="s">
        <v>115</v>
      </c>
      <c r="D102" s="52">
        <f>$I$2*E102</f>
        <v>4062</v>
      </c>
      <c r="E102" s="43">
        <v>1</v>
      </c>
    </row>
    <row r="103" spans="1:5" ht="27" customHeight="1" thickBot="1" x14ac:dyDescent="0.3">
      <c r="A103" s="76" t="s">
        <v>164</v>
      </c>
      <c r="B103" s="155" t="s">
        <v>132</v>
      </c>
      <c r="C103" s="60" t="s">
        <v>112</v>
      </c>
      <c r="D103" s="52">
        <f>$K$2*E103</f>
        <v>2708</v>
      </c>
      <c r="E103" s="43">
        <v>1</v>
      </c>
    </row>
    <row r="104" spans="1:5" ht="39" thickBot="1" x14ac:dyDescent="0.3">
      <c r="A104" s="73" t="s">
        <v>93</v>
      </c>
      <c r="B104" s="155"/>
      <c r="C104" s="58" t="s">
        <v>113</v>
      </c>
      <c r="D104" s="52">
        <f>$L$2</f>
        <v>13540</v>
      </c>
      <c r="E104" s="43">
        <v>1</v>
      </c>
    </row>
    <row r="105" spans="1:5" ht="15.75" thickBot="1" x14ac:dyDescent="0.3">
      <c r="A105" s="77"/>
      <c r="B105" s="155"/>
      <c r="C105" s="58" t="s">
        <v>114</v>
      </c>
      <c r="D105" s="52">
        <f>$M$2*E105</f>
        <v>0</v>
      </c>
      <c r="E105" s="43">
        <v>0</v>
      </c>
    </row>
    <row r="106" spans="1:5" ht="15.75" thickBot="1" x14ac:dyDescent="0.3">
      <c r="A106" s="77"/>
      <c r="B106" s="98"/>
      <c r="C106" s="58" t="s">
        <v>144</v>
      </c>
      <c r="D106" s="52">
        <f>$P$2*E106</f>
        <v>6770</v>
      </c>
      <c r="E106" s="43">
        <v>1</v>
      </c>
    </row>
    <row r="107" spans="1:5" ht="15.75" thickBot="1" x14ac:dyDescent="0.3">
      <c r="A107" s="73"/>
      <c r="B107" s="90"/>
      <c r="C107" s="58"/>
      <c r="D107" s="106">
        <f>$N$2*E107</f>
        <v>25000</v>
      </c>
      <c r="E107" s="43">
        <v>1</v>
      </c>
    </row>
    <row r="108" spans="1:5" ht="15.75" thickBot="1" x14ac:dyDescent="0.3">
      <c r="A108" s="78"/>
      <c r="B108" s="63"/>
      <c r="C108" s="58" t="s">
        <v>116</v>
      </c>
      <c r="D108" s="53">
        <f>SUM(D99:D107)</f>
        <v>79160.002000000008</v>
      </c>
      <c r="E108" s="43">
        <v>1</v>
      </c>
    </row>
    <row r="109" spans="1:5" ht="15.75" thickBot="1" x14ac:dyDescent="0.3">
      <c r="A109" s="64" t="s">
        <v>17</v>
      </c>
      <c r="B109" s="143">
        <v>90000</v>
      </c>
      <c r="C109" s="59" t="s">
        <v>110</v>
      </c>
      <c r="D109" s="106">
        <f>MIN((E109/$F$2),400000)</f>
        <v>2E-3</v>
      </c>
      <c r="E109" s="43">
        <v>1</v>
      </c>
    </row>
    <row r="110" spans="1:5" ht="15.75" thickBot="1" x14ac:dyDescent="0.3">
      <c r="A110" s="83" t="s">
        <v>159</v>
      </c>
      <c r="B110" s="144"/>
      <c r="C110" s="60" t="s">
        <v>111</v>
      </c>
      <c r="D110" s="50">
        <f>$G$2</f>
        <v>13540</v>
      </c>
      <c r="E110" s="43">
        <v>1</v>
      </c>
    </row>
    <row r="111" spans="1:5" ht="15.75" thickBot="1" x14ac:dyDescent="0.3">
      <c r="A111" s="83" t="s">
        <v>160</v>
      </c>
      <c r="B111" s="144"/>
      <c r="C111" s="58" t="s">
        <v>118</v>
      </c>
      <c r="D111" s="52">
        <f>$H$2</f>
        <v>13540</v>
      </c>
      <c r="E111" s="43">
        <v>1</v>
      </c>
    </row>
    <row r="112" spans="1:5" ht="15.75" thickBot="1" x14ac:dyDescent="0.3">
      <c r="A112" s="83" t="s">
        <v>169</v>
      </c>
      <c r="B112" s="144"/>
      <c r="C112" s="59" t="s">
        <v>115</v>
      </c>
      <c r="D112" s="52">
        <f>$I$2*E112</f>
        <v>4062</v>
      </c>
      <c r="E112" s="43">
        <v>1</v>
      </c>
    </row>
    <row r="113" spans="1:5" ht="15.75" thickBot="1" x14ac:dyDescent="0.3">
      <c r="A113" s="76"/>
      <c r="B113" s="144"/>
      <c r="C113" s="60" t="s">
        <v>112</v>
      </c>
      <c r="D113" s="52">
        <f>$K$2*E113</f>
        <v>2708</v>
      </c>
      <c r="E113" s="43">
        <v>1</v>
      </c>
    </row>
    <row r="114" spans="1:5" ht="39" thickBot="1" x14ac:dyDescent="0.3">
      <c r="A114" s="65" t="s">
        <v>94</v>
      </c>
      <c r="B114" s="144"/>
      <c r="C114" s="58" t="s">
        <v>113</v>
      </c>
      <c r="D114" s="52">
        <f>$L$2</f>
        <v>13540</v>
      </c>
      <c r="E114" s="43">
        <v>1</v>
      </c>
    </row>
    <row r="115" spans="1:5" ht="15.75" thickBot="1" x14ac:dyDescent="0.3">
      <c r="A115" s="81"/>
      <c r="B115" s="144"/>
      <c r="C115" s="58" t="s">
        <v>114</v>
      </c>
      <c r="D115" s="52">
        <f>$M$2*E115</f>
        <v>0</v>
      </c>
      <c r="E115" s="43">
        <v>0</v>
      </c>
    </row>
    <row r="116" spans="1:5" ht="15.75" thickBot="1" x14ac:dyDescent="0.3">
      <c r="A116" s="81"/>
      <c r="B116" s="144"/>
      <c r="C116" s="58" t="s">
        <v>144</v>
      </c>
      <c r="D116" s="52">
        <f>$P$2*E116</f>
        <v>6770</v>
      </c>
      <c r="E116" s="43">
        <v>1</v>
      </c>
    </row>
    <row r="117" spans="1:5" ht="15.75" thickBot="1" x14ac:dyDescent="0.3">
      <c r="B117" s="144"/>
      <c r="C117" s="58"/>
      <c r="D117" s="106">
        <f>$N$2*E117</f>
        <v>25000</v>
      </c>
      <c r="E117" s="43">
        <v>1</v>
      </c>
    </row>
    <row r="118" spans="1:5" ht="15.75" thickBot="1" x14ac:dyDescent="0.3">
      <c r="A118" s="82"/>
      <c r="B118" s="145"/>
      <c r="C118" s="58" t="s">
        <v>116</v>
      </c>
      <c r="D118" s="53">
        <f>SUM(D109:D117)</f>
        <v>79160.002000000008</v>
      </c>
      <c r="E118" s="43">
        <v>1</v>
      </c>
    </row>
    <row r="119" spans="1:5" ht="15.75" thickBot="1" x14ac:dyDescent="0.3">
      <c r="A119" s="64" t="s">
        <v>19</v>
      </c>
      <c r="B119" s="143">
        <v>15000</v>
      </c>
      <c r="C119" s="60" t="s">
        <v>111</v>
      </c>
      <c r="D119" s="50">
        <f>$G$2</f>
        <v>13540</v>
      </c>
      <c r="E119" s="43">
        <v>1</v>
      </c>
    </row>
    <row r="120" spans="1:5" ht="26.25" thickBot="1" x14ac:dyDescent="0.3">
      <c r="A120" s="65" t="s">
        <v>96</v>
      </c>
      <c r="B120" s="144"/>
      <c r="C120" s="58" t="s">
        <v>118</v>
      </c>
      <c r="D120" s="52">
        <f>$H$2</f>
        <v>13540</v>
      </c>
      <c r="E120" s="43">
        <v>1</v>
      </c>
    </row>
    <row r="121" spans="1:5" ht="15.75" thickBot="1" x14ac:dyDescent="0.3">
      <c r="A121" s="65"/>
      <c r="B121" s="144"/>
      <c r="C121" s="59" t="s">
        <v>115</v>
      </c>
      <c r="D121" s="52">
        <f>$I$2*E121</f>
        <v>4062</v>
      </c>
      <c r="E121" s="43">
        <v>1</v>
      </c>
    </row>
    <row r="122" spans="1:5" ht="15.75" thickBot="1" x14ac:dyDescent="0.3">
      <c r="A122" s="65"/>
      <c r="B122" s="144"/>
      <c r="C122" s="59" t="s">
        <v>129</v>
      </c>
      <c r="D122" s="52">
        <f>$O$2</f>
        <v>9478</v>
      </c>
      <c r="E122" s="43">
        <v>1</v>
      </c>
    </row>
    <row r="123" spans="1:5" ht="15.75" thickBot="1" x14ac:dyDescent="0.3">
      <c r="A123" s="65"/>
      <c r="B123" s="144"/>
      <c r="C123" s="60" t="s">
        <v>112</v>
      </c>
      <c r="D123" s="52">
        <f>$K$2*E123</f>
        <v>2708</v>
      </c>
      <c r="E123" s="43">
        <v>1</v>
      </c>
    </row>
    <row r="124" spans="1:5" ht="15.75" thickBot="1" x14ac:dyDescent="0.3">
      <c r="A124" s="65"/>
      <c r="B124" s="144"/>
      <c r="C124" s="58" t="s">
        <v>113</v>
      </c>
      <c r="D124" s="52">
        <f>$L$2</f>
        <v>13540</v>
      </c>
      <c r="E124" s="43">
        <v>1</v>
      </c>
    </row>
    <row r="125" spans="1:5" ht="15.75" thickBot="1" x14ac:dyDescent="0.3">
      <c r="A125" s="65"/>
      <c r="B125" s="144"/>
      <c r="C125" s="58" t="s">
        <v>128</v>
      </c>
      <c r="D125" s="52">
        <f>$J$2*E125</f>
        <v>0</v>
      </c>
      <c r="E125" s="43">
        <v>0</v>
      </c>
    </row>
    <row r="126" spans="1:5" ht="15.75" thickBot="1" x14ac:dyDescent="0.3">
      <c r="A126" s="65"/>
      <c r="B126" s="144"/>
      <c r="C126" s="58" t="s">
        <v>114</v>
      </c>
      <c r="D126" s="52">
        <f>$M$2*E126</f>
        <v>0</v>
      </c>
      <c r="E126" s="43">
        <v>0</v>
      </c>
    </row>
    <row r="127" spans="1:5" ht="15.75" thickBot="1" x14ac:dyDescent="0.3">
      <c r="A127" s="65"/>
      <c r="B127" s="144"/>
      <c r="C127" s="58" t="s">
        <v>142</v>
      </c>
      <c r="D127" s="52">
        <f>$P$2*E127</f>
        <v>6770</v>
      </c>
      <c r="E127" s="43">
        <v>1</v>
      </c>
    </row>
    <row r="128" spans="1:5" ht="15.75" thickBot="1" x14ac:dyDescent="0.3">
      <c r="A128" s="65"/>
      <c r="B128" s="145"/>
      <c r="C128" s="58" t="s">
        <v>116</v>
      </c>
      <c r="D128" s="53">
        <f>SUM(D119:D127)</f>
        <v>63638</v>
      </c>
      <c r="E128" s="43">
        <v>1</v>
      </c>
    </row>
    <row r="129" spans="1:5" ht="51.75" thickBot="1" x14ac:dyDescent="0.3">
      <c r="A129" s="72" t="s">
        <v>97</v>
      </c>
      <c r="B129" s="87"/>
      <c r="C129" s="59" t="s">
        <v>110</v>
      </c>
      <c r="D129" s="106">
        <f>MIN((E129/$F$2),400000)</f>
        <v>2E-3</v>
      </c>
      <c r="E129" s="43">
        <v>1</v>
      </c>
    </row>
    <row r="130" spans="1:5" ht="15.75" thickBot="1" x14ac:dyDescent="0.3">
      <c r="A130" s="80"/>
      <c r="B130" s="144">
        <v>90000</v>
      </c>
      <c r="C130" s="60" t="s">
        <v>111</v>
      </c>
      <c r="D130" s="50">
        <f>$G$2</f>
        <v>13540</v>
      </c>
      <c r="E130" s="43">
        <v>1</v>
      </c>
    </row>
    <row r="131" spans="1:5" ht="15.75" thickBot="1" x14ac:dyDescent="0.3">
      <c r="A131" s="83" t="s">
        <v>159</v>
      </c>
      <c r="B131" s="144"/>
      <c r="C131" s="58" t="s">
        <v>118</v>
      </c>
      <c r="D131" s="52">
        <f>$H$2</f>
        <v>13540</v>
      </c>
      <c r="E131" s="43">
        <v>1</v>
      </c>
    </row>
    <row r="132" spans="1:5" ht="15.75" thickBot="1" x14ac:dyDescent="0.3">
      <c r="A132" s="83" t="s">
        <v>160</v>
      </c>
      <c r="B132" s="144"/>
      <c r="C132" s="59" t="s">
        <v>115</v>
      </c>
      <c r="D132" s="52">
        <f>$I$2*E132</f>
        <v>4062</v>
      </c>
      <c r="E132" s="43">
        <v>1</v>
      </c>
    </row>
    <row r="133" spans="1:5" ht="15.75" thickBot="1" x14ac:dyDescent="0.3">
      <c r="A133" s="83" t="s">
        <v>163</v>
      </c>
      <c r="B133" s="144"/>
      <c r="C133" s="60" t="s">
        <v>112</v>
      </c>
      <c r="D133" s="52">
        <f>$K$2*E133</f>
        <v>2708</v>
      </c>
      <c r="E133" s="43">
        <v>1</v>
      </c>
    </row>
    <row r="134" spans="1:5" ht="15.75" thickBot="1" x14ac:dyDescent="0.3">
      <c r="A134" s="76" t="s">
        <v>164</v>
      </c>
      <c r="B134" s="8" t="s">
        <v>11</v>
      </c>
      <c r="C134" s="58" t="s">
        <v>113</v>
      </c>
      <c r="D134" s="52">
        <f>$L$2</f>
        <v>13540</v>
      </c>
      <c r="E134" s="43">
        <v>1</v>
      </c>
    </row>
    <row r="135" spans="1:5" ht="39" thickBot="1" x14ac:dyDescent="0.3">
      <c r="A135" s="73" t="s">
        <v>173</v>
      </c>
      <c r="B135" s="144">
        <v>130000</v>
      </c>
      <c r="C135" s="58" t="s">
        <v>114</v>
      </c>
      <c r="D135" s="52">
        <f>$M$2*E135</f>
        <v>0</v>
      </c>
      <c r="E135" s="43">
        <v>0</v>
      </c>
    </row>
    <row r="136" spans="1:5" ht="15.75" thickBot="1" x14ac:dyDescent="0.3">
      <c r="A136" s="77"/>
      <c r="B136" s="144"/>
      <c r="C136" s="58" t="s">
        <v>144</v>
      </c>
      <c r="D136" s="52">
        <f>$P$2*E136</f>
        <v>6770</v>
      </c>
      <c r="E136" s="43">
        <v>1</v>
      </c>
    </row>
    <row r="137" spans="1:5" ht="15.75" thickBot="1" x14ac:dyDescent="0.3">
      <c r="A137" s="73"/>
      <c r="B137" s="144"/>
      <c r="C137" s="58"/>
      <c r="D137" s="106">
        <f>$N$2*E137</f>
        <v>25000</v>
      </c>
      <c r="E137" s="43">
        <v>1</v>
      </c>
    </row>
    <row r="138" spans="1:5" ht="15.75" thickBot="1" x14ac:dyDescent="0.3">
      <c r="A138" s="78"/>
      <c r="B138" s="30" t="s">
        <v>12</v>
      </c>
      <c r="C138" s="58" t="s">
        <v>116</v>
      </c>
      <c r="D138" s="53">
        <f>SUM(D129:D137)</f>
        <v>79160.002000000008</v>
      </c>
      <c r="E138" s="43">
        <v>1</v>
      </c>
    </row>
    <row r="139" spans="1:5" ht="15.75" thickBot="1" x14ac:dyDescent="0.3">
      <c r="A139" s="64" t="s">
        <v>21</v>
      </c>
      <c r="B139" s="147">
        <v>95000</v>
      </c>
      <c r="C139" s="59" t="s">
        <v>110</v>
      </c>
      <c r="D139" s="106">
        <f>MIN((E139/$F$2),400000)</f>
        <v>2E-3</v>
      </c>
      <c r="E139" s="43">
        <v>1</v>
      </c>
    </row>
    <row r="140" spans="1:5" ht="15.75" thickBot="1" x14ac:dyDescent="0.3">
      <c r="A140" s="83" t="s">
        <v>159</v>
      </c>
      <c r="B140" s="144"/>
      <c r="C140" s="60" t="s">
        <v>111</v>
      </c>
      <c r="D140" s="50">
        <f>$G$2</f>
        <v>13540</v>
      </c>
      <c r="E140" s="43">
        <v>1</v>
      </c>
    </row>
    <row r="141" spans="1:5" ht="15.75" thickBot="1" x14ac:dyDescent="0.3">
      <c r="A141" s="83" t="s">
        <v>160</v>
      </c>
      <c r="B141" s="144"/>
      <c r="C141" s="58" t="s">
        <v>118</v>
      </c>
      <c r="D141" s="52">
        <f>$H$2</f>
        <v>13540</v>
      </c>
      <c r="E141" s="43">
        <v>1</v>
      </c>
    </row>
    <row r="142" spans="1:5" ht="15.75" thickBot="1" x14ac:dyDescent="0.3">
      <c r="A142" s="83" t="s">
        <v>154</v>
      </c>
      <c r="B142" s="144"/>
      <c r="C142" s="59" t="s">
        <v>115</v>
      </c>
      <c r="D142" s="52">
        <f>$I$2*E142</f>
        <v>4062</v>
      </c>
      <c r="E142" s="43">
        <v>1</v>
      </c>
    </row>
    <row r="143" spans="1:5" ht="15.75" thickBot="1" x14ac:dyDescent="0.3">
      <c r="A143" s="76" t="s">
        <v>170</v>
      </c>
      <c r="B143" s="144"/>
      <c r="C143" s="60" t="s">
        <v>112</v>
      </c>
      <c r="D143" s="52">
        <f>$K$2*E143</f>
        <v>2708</v>
      </c>
      <c r="E143" s="43">
        <v>1</v>
      </c>
    </row>
    <row r="144" spans="1:5" ht="15.75" thickBot="1" x14ac:dyDescent="0.3">
      <c r="B144" s="144"/>
      <c r="C144" s="58" t="s">
        <v>113</v>
      </c>
      <c r="D144" s="52">
        <f>$L$2</f>
        <v>13540</v>
      </c>
      <c r="E144" s="43">
        <v>1</v>
      </c>
    </row>
    <row r="145" spans="1:5" ht="39" thickBot="1" x14ac:dyDescent="0.3">
      <c r="A145" s="73" t="s">
        <v>172</v>
      </c>
      <c r="B145" s="144"/>
      <c r="C145" s="58" t="s">
        <v>114</v>
      </c>
      <c r="D145" s="52">
        <f>$M$2*E145</f>
        <v>0</v>
      </c>
      <c r="E145" s="43">
        <v>0</v>
      </c>
    </row>
    <row r="146" spans="1:5" ht="15.75" thickBot="1" x14ac:dyDescent="0.3">
      <c r="A146" s="65"/>
      <c r="B146" s="144"/>
      <c r="C146" s="58" t="s">
        <v>144</v>
      </c>
      <c r="D146" s="52">
        <f>$P$2*E146</f>
        <v>6770</v>
      </c>
      <c r="E146" s="43">
        <v>1</v>
      </c>
    </row>
    <row r="147" spans="1:5" ht="15.75" thickBot="1" x14ac:dyDescent="0.3">
      <c r="A147" s="82"/>
      <c r="B147" s="145"/>
      <c r="C147" s="58" t="s">
        <v>116</v>
      </c>
      <c r="D147" s="53">
        <f>SUM(D139:D145)</f>
        <v>47390.002</v>
      </c>
      <c r="E147" s="43">
        <v>1</v>
      </c>
    </row>
    <row r="148" spans="1:5" ht="15.75" thickBot="1" x14ac:dyDescent="0.3">
      <c r="A148" s="67" t="s">
        <v>22</v>
      </c>
      <c r="B148" s="143">
        <v>65000</v>
      </c>
      <c r="C148" s="60" t="s">
        <v>111</v>
      </c>
      <c r="D148" s="50">
        <f>$G$2</f>
        <v>13540</v>
      </c>
      <c r="E148" s="43">
        <v>1</v>
      </c>
    </row>
    <row r="149" spans="1:5" ht="15.75" thickBot="1" x14ac:dyDescent="0.3">
      <c r="A149" s="83" t="s">
        <v>159</v>
      </c>
      <c r="B149" s="144"/>
      <c r="C149" s="58" t="s">
        <v>118</v>
      </c>
      <c r="D149" s="52">
        <f>$H$2</f>
        <v>13540</v>
      </c>
      <c r="E149" s="43">
        <v>1</v>
      </c>
    </row>
    <row r="150" spans="1:5" ht="15.75" thickBot="1" x14ac:dyDescent="0.3">
      <c r="A150" s="83" t="s">
        <v>160</v>
      </c>
      <c r="B150" s="144"/>
      <c r="C150" s="59" t="s">
        <v>115</v>
      </c>
      <c r="D150" s="52">
        <f>$I$2*E150</f>
        <v>4062</v>
      </c>
      <c r="E150" s="43">
        <v>1</v>
      </c>
    </row>
    <row r="151" spans="1:5" ht="15.75" thickBot="1" x14ac:dyDescent="0.3">
      <c r="A151" s="83"/>
      <c r="B151" s="144"/>
      <c r="C151" s="59" t="s">
        <v>129</v>
      </c>
      <c r="D151" s="52">
        <f>$O$2</f>
        <v>9478</v>
      </c>
      <c r="E151" s="43">
        <v>1</v>
      </c>
    </row>
    <row r="152" spans="1:5" ht="39" thickBot="1" x14ac:dyDescent="0.3">
      <c r="A152" s="73" t="s">
        <v>171</v>
      </c>
      <c r="B152" s="144"/>
      <c r="C152" s="60" t="s">
        <v>112</v>
      </c>
      <c r="D152" s="52">
        <f>$K$2*E152</f>
        <v>2708</v>
      </c>
      <c r="E152" s="43">
        <v>1</v>
      </c>
    </row>
    <row r="153" spans="1:5" ht="15.75" thickBot="1" x14ac:dyDescent="0.3">
      <c r="B153" s="144"/>
      <c r="C153" s="58" t="s">
        <v>113</v>
      </c>
      <c r="D153" s="52">
        <f>$L$2</f>
        <v>13540</v>
      </c>
      <c r="E153" s="43">
        <v>1</v>
      </c>
    </row>
    <row r="154" spans="1:5" ht="15.75" thickBot="1" x14ac:dyDescent="0.3">
      <c r="A154" s="73"/>
      <c r="B154" s="144"/>
      <c r="C154" s="58" t="s">
        <v>128</v>
      </c>
      <c r="D154" s="52">
        <f>$J$2*E154</f>
        <v>0</v>
      </c>
      <c r="E154" s="43">
        <v>0</v>
      </c>
    </row>
    <row r="155" spans="1:5" ht="15.75" thickBot="1" x14ac:dyDescent="0.3">
      <c r="A155" s="64"/>
      <c r="B155" s="144"/>
      <c r="C155" s="58" t="s">
        <v>114</v>
      </c>
      <c r="D155" s="52">
        <f>$M$2*E155</f>
        <v>0</v>
      </c>
      <c r="E155" s="43">
        <v>0</v>
      </c>
    </row>
    <row r="156" spans="1:5" ht="15.75" thickBot="1" x14ac:dyDescent="0.3">
      <c r="A156" s="64"/>
      <c r="B156" s="144"/>
      <c r="C156" s="58" t="s">
        <v>142</v>
      </c>
      <c r="D156" s="52">
        <f>$P$2*E156</f>
        <v>6770</v>
      </c>
      <c r="E156" s="43">
        <v>1</v>
      </c>
    </row>
    <row r="157" spans="1:5" ht="15.75" thickBot="1" x14ac:dyDescent="0.3">
      <c r="A157" s="64"/>
      <c r="B157" s="145"/>
      <c r="C157" s="58" t="s">
        <v>116</v>
      </c>
      <c r="D157" s="53">
        <f>SUM(D148:D156)</f>
        <v>63638</v>
      </c>
      <c r="E157" s="43">
        <v>1</v>
      </c>
    </row>
    <row r="158" spans="1:5" ht="15.75" thickBot="1" x14ac:dyDescent="0.3">
      <c r="A158" s="67" t="s">
        <v>23</v>
      </c>
      <c r="B158" s="143">
        <v>75000</v>
      </c>
      <c r="C158" s="60" t="s">
        <v>111</v>
      </c>
      <c r="D158" s="50">
        <f>$G$2</f>
        <v>13540</v>
      </c>
      <c r="E158" s="43">
        <v>1</v>
      </c>
    </row>
    <row r="159" spans="1:5" ht="15.75" thickBot="1" x14ac:dyDescent="0.3">
      <c r="A159" s="83" t="s">
        <v>159</v>
      </c>
      <c r="B159" s="144"/>
      <c r="C159" s="58" t="s">
        <v>118</v>
      </c>
      <c r="D159" s="52">
        <f>$H$2</f>
        <v>13540</v>
      </c>
      <c r="E159" s="43">
        <v>1</v>
      </c>
    </row>
    <row r="160" spans="1:5" ht="15.75" thickBot="1" x14ac:dyDescent="0.3">
      <c r="A160" s="83" t="s">
        <v>160</v>
      </c>
      <c r="B160" s="144"/>
      <c r="C160" s="59" t="s">
        <v>115</v>
      </c>
      <c r="D160" s="52">
        <f>$I$2*E160</f>
        <v>4062</v>
      </c>
      <c r="E160" s="43">
        <v>1</v>
      </c>
    </row>
    <row r="161" spans="1:5" ht="15.75" thickBot="1" x14ac:dyDescent="0.3">
      <c r="A161" s="83"/>
      <c r="B161" s="144"/>
      <c r="C161" s="59" t="s">
        <v>129</v>
      </c>
      <c r="D161" s="52">
        <f>$O$2</f>
        <v>9478</v>
      </c>
      <c r="E161" s="43">
        <v>1</v>
      </c>
    </row>
    <row r="162" spans="1:5" ht="39" thickBot="1" x14ac:dyDescent="0.3">
      <c r="A162" s="73" t="s">
        <v>174</v>
      </c>
      <c r="B162" s="144"/>
      <c r="C162" s="60" t="s">
        <v>112</v>
      </c>
      <c r="D162" s="52">
        <f>$K$2*E162</f>
        <v>2708</v>
      </c>
      <c r="E162" s="43">
        <v>1</v>
      </c>
    </row>
    <row r="163" spans="1:5" ht="15.75" thickBot="1" x14ac:dyDescent="0.3">
      <c r="A163" s="64"/>
      <c r="B163" s="144"/>
      <c r="C163" s="58" t="s">
        <v>113</v>
      </c>
      <c r="D163" s="52">
        <f>$L$2</f>
        <v>13540</v>
      </c>
      <c r="E163" s="43">
        <v>1</v>
      </c>
    </row>
    <row r="164" spans="1:5" ht="15.75" thickBot="1" x14ac:dyDescent="0.3">
      <c r="A164" s="64"/>
      <c r="B164" s="144"/>
      <c r="C164" s="58" t="s">
        <v>128</v>
      </c>
      <c r="D164" s="52">
        <f>$J$2*E164</f>
        <v>0</v>
      </c>
      <c r="E164" s="43">
        <v>0</v>
      </c>
    </row>
    <row r="165" spans="1:5" ht="15.75" thickBot="1" x14ac:dyDescent="0.3">
      <c r="A165" s="64"/>
      <c r="B165" s="144"/>
      <c r="C165" s="58" t="s">
        <v>114</v>
      </c>
      <c r="D165" s="52">
        <f>$M$2*E165</f>
        <v>0</v>
      </c>
      <c r="E165" s="43">
        <v>0</v>
      </c>
    </row>
    <row r="166" spans="1:5" ht="15.75" thickBot="1" x14ac:dyDescent="0.3">
      <c r="A166" s="64"/>
      <c r="B166" s="144"/>
      <c r="C166" s="58" t="s">
        <v>144</v>
      </c>
      <c r="D166" s="52">
        <f>$P$2*E166</f>
        <v>6770</v>
      </c>
      <c r="E166" s="43">
        <v>1</v>
      </c>
    </row>
    <row r="167" spans="1:5" ht="15.75" thickBot="1" x14ac:dyDescent="0.3">
      <c r="A167" s="64"/>
      <c r="B167" s="145"/>
      <c r="C167" s="58" t="s">
        <v>116</v>
      </c>
      <c r="D167" s="53">
        <f>SUM(D158:D166)</f>
        <v>63638</v>
      </c>
      <c r="E167" s="43">
        <v>1</v>
      </c>
    </row>
    <row r="168" spans="1:5" ht="15.75" thickBot="1" x14ac:dyDescent="0.3">
      <c r="A168" s="49" t="s">
        <v>24</v>
      </c>
      <c r="B168" s="143">
        <v>75000</v>
      </c>
      <c r="C168" s="60" t="s">
        <v>111</v>
      </c>
      <c r="D168" s="50">
        <f>$G$2</f>
        <v>13540</v>
      </c>
      <c r="E168" s="43">
        <v>1</v>
      </c>
    </row>
    <row r="169" spans="1:5" ht="15.75" thickBot="1" x14ac:dyDescent="0.3">
      <c r="A169" s="64"/>
      <c r="B169" s="144"/>
      <c r="C169" s="58" t="s">
        <v>118</v>
      </c>
      <c r="D169" s="52">
        <f>$H$2</f>
        <v>13540</v>
      </c>
      <c r="E169" s="43">
        <v>1</v>
      </c>
    </row>
    <row r="170" spans="1:5" ht="15.75" thickBot="1" x14ac:dyDescent="0.3">
      <c r="A170" s="64"/>
      <c r="B170" s="144"/>
      <c r="C170" s="59" t="s">
        <v>115</v>
      </c>
      <c r="D170" s="52">
        <f>$I$2*E170</f>
        <v>4062</v>
      </c>
      <c r="E170" s="43">
        <v>1</v>
      </c>
    </row>
    <row r="171" spans="1:5" ht="15.75" thickBot="1" x14ac:dyDescent="0.3">
      <c r="A171" s="64"/>
      <c r="B171" s="144"/>
      <c r="C171" s="59" t="s">
        <v>129</v>
      </c>
      <c r="D171" s="52">
        <f>$O$2</f>
        <v>9478</v>
      </c>
      <c r="E171" s="43">
        <v>1</v>
      </c>
    </row>
    <row r="172" spans="1:5" ht="15.75" thickBot="1" x14ac:dyDescent="0.3">
      <c r="A172" s="64"/>
      <c r="B172" s="144"/>
      <c r="C172" s="60" t="s">
        <v>112</v>
      </c>
      <c r="D172" s="52">
        <f>$K$2*E172</f>
        <v>2708</v>
      </c>
      <c r="E172" s="43">
        <v>1</v>
      </c>
    </row>
    <row r="173" spans="1:5" ht="15.75" thickBot="1" x14ac:dyDescent="0.3">
      <c r="A173" s="64"/>
      <c r="B173" s="144"/>
      <c r="C173" s="58" t="s">
        <v>113</v>
      </c>
      <c r="D173" s="52">
        <f>$L$2</f>
        <v>13540</v>
      </c>
      <c r="E173" s="43">
        <v>1</v>
      </c>
    </row>
    <row r="174" spans="1:5" ht="15.75" thickBot="1" x14ac:dyDescent="0.3">
      <c r="A174" s="64"/>
      <c r="B174" s="144"/>
      <c r="C174" s="58" t="s">
        <v>128</v>
      </c>
      <c r="D174" s="52">
        <f>$J$2*E174</f>
        <v>0</v>
      </c>
      <c r="E174" s="43">
        <v>0</v>
      </c>
    </row>
    <row r="175" spans="1:5" ht="15.75" thickBot="1" x14ac:dyDescent="0.3">
      <c r="A175" s="64"/>
      <c r="B175" s="144"/>
      <c r="C175" s="58" t="s">
        <v>114</v>
      </c>
      <c r="D175" s="52">
        <f>$M$2*E175</f>
        <v>0</v>
      </c>
      <c r="E175" s="43">
        <v>0</v>
      </c>
    </row>
    <row r="176" spans="1:5" ht="15.75" thickBot="1" x14ac:dyDescent="0.3">
      <c r="A176" s="64"/>
      <c r="B176" s="144"/>
      <c r="C176" s="58" t="s">
        <v>142</v>
      </c>
      <c r="D176" s="52">
        <f>$P$2*E176</f>
        <v>6770</v>
      </c>
      <c r="E176" s="43">
        <v>1</v>
      </c>
    </row>
    <row r="177" spans="1:5" ht="15.75" thickBot="1" x14ac:dyDescent="0.3">
      <c r="A177" s="64"/>
      <c r="B177" s="145"/>
      <c r="C177" s="58" t="s">
        <v>116</v>
      </c>
      <c r="D177" s="53">
        <f>SUM(D168:D176)</f>
        <v>63638</v>
      </c>
      <c r="E177" s="43">
        <v>1</v>
      </c>
    </row>
    <row r="178" spans="1:5" ht="15.75" thickBot="1" x14ac:dyDescent="0.3">
      <c r="A178" s="69" t="s">
        <v>25</v>
      </c>
      <c r="B178" s="143">
        <v>90000</v>
      </c>
      <c r="C178" s="59" t="s">
        <v>110</v>
      </c>
      <c r="D178" s="106">
        <f>MIN((E178/$F$2),400000)</f>
        <v>2E-3</v>
      </c>
      <c r="E178" s="43">
        <v>1</v>
      </c>
    </row>
    <row r="179" spans="1:5" ht="15.75" thickBot="1" x14ac:dyDescent="0.3">
      <c r="A179" s="83" t="s">
        <v>159</v>
      </c>
      <c r="B179" s="144"/>
      <c r="C179" s="60" t="s">
        <v>111</v>
      </c>
      <c r="D179" s="50">
        <f>$G$2</f>
        <v>13540</v>
      </c>
      <c r="E179" s="43">
        <v>1</v>
      </c>
    </row>
    <row r="180" spans="1:5" ht="15.75" thickBot="1" x14ac:dyDescent="0.3">
      <c r="A180" s="83" t="s">
        <v>160</v>
      </c>
      <c r="B180" s="144"/>
      <c r="C180" s="58" t="s">
        <v>118</v>
      </c>
      <c r="D180" s="52">
        <f>$H$2</f>
        <v>13540</v>
      </c>
      <c r="E180" s="43">
        <v>1</v>
      </c>
    </row>
    <row r="181" spans="1:5" ht="15.75" thickBot="1" x14ac:dyDescent="0.3">
      <c r="A181" s="83" t="s">
        <v>154</v>
      </c>
      <c r="B181" s="144"/>
      <c r="C181" s="59" t="s">
        <v>115</v>
      </c>
      <c r="D181" s="52">
        <f>$I$2*E181</f>
        <v>4062</v>
      </c>
      <c r="E181" s="43">
        <v>1</v>
      </c>
    </row>
    <row r="182" spans="1:5" ht="15.75" thickBot="1" x14ac:dyDescent="0.3">
      <c r="A182" s="76"/>
      <c r="B182" s="144"/>
      <c r="C182" s="60" t="s">
        <v>112</v>
      </c>
      <c r="D182" s="103">
        <f>$K$2*E182</f>
        <v>2708</v>
      </c>
      <c r="E182" s="43">
        <v>1</v>
      </c>
    </row>
    <row r="183" spans="1:5" ht="39" thickBot="1" x14ac:dyDescent="0.3">
      <c r="A183" s="73" t="s">
        <v>175</v>
      </c>
      <c r="B183" s="144"/>
      <c r="C183" s="58" t="s">
        <v>113</v>
      </c>
      <c r="D183" s="52">
        <f>$L$2</f>
        <v>13540</v>
      </c>
      <c r="E183" s="43">
        <v>1</v>
      </c>
    </row>
    <row r="184" spans="1:5" ht="15.75" thickBot="1" x14ac:dyDescent="0.3">
      <c r="A184" s="73"/>
      <c r="B184" s="144"/>
      <c r="C184" s="58" t="s">
        <v>114</v>
      </c>
      <c r="D184" s="52">
        <f>$M$2*E184</f>
        <v>0</v>
      </c>
      <c r="E184" s="43">
        <v>0</v>
      </c>
    </row>
    <row r="185" spans="1:5" ht="39" thickBot="1" x14ac:dyDescent="0.3">
      <c r="A185" s="73" t="s">
        <v>100</v>
      </c>
      <c r="B185" s="144"/>
      <c r="C185" s="58" t="s">
        <v>144</v>
      </c>
      <c r="D185" s="52">
        <f>$P$2*E185</f>
        <v>6770</v>
      </c>
      <c r="E185" s="43">
        <v>1</v>
      </c>
    </row>
    <row r="186" spans="1:5" ht="15.75" thickBot="1" x14ac:dyDescent="0.3">
      <c r="A186" s="77"/>
      <c r="B186" s="145"/>
      <c r="C186" s="58" t="s">
        <v>116</v>
      </c>
      <c r="D186" s="53">
        <f>SUM(D178:D184)</f>
        <v>47390.002</v>
      </c>
      <c r="E186" s="43">
        <v>1</v>
      </c>
    </row>
    <row r="187" spans="1:5" ht="15.75" thickBot="1" x14ac:dyDescent="0.3">
      <c r="A187" s="69" t="s">
        <v>26</v>
      </c>
      <c r="B187" s="143">
        <v>35000</v>
      </c>
      <c r="C187" s="60" t="s">
        <v>111</v>
      </c>
      <c r="D187" s="50">
        <f>$G$2</f>
        <v>13540</v>
      </c>
      <c r="E187" s="43">
        <v>1</v>
      </c>
    </row>
    <row r="188" spans="1:5" ht="15.75" thickBot="1" x14ac:dyDescent="0.3">
      <c r="A188" s="70"/>
      <c r="B188" s="144"/>
      <c r="C188" s="58" t="s">
        <v>118</v>
      </c>
      <c r="D188" s="52">
        <f>$H$2</f>
        <v>13540</v>
      </c>
      <c r="E188" s="43">
        <v>1</v>
      </c>
    </row>
    <row r="189" spans="1:5" ht="15.75" thickBot="1" x14ac:dyDescent="0.3">
      <c r="A189" s="108" t="s">
        <v>176</v>
      </c>
      <c r="B189" s="144"/>
      <c r="C189" s="59" t="s">
        <v>115</v>
      </c>
      <c r="D189" s="52">
        <f>$I$2*E189</f>
        <v>4062</v>
      </c>
      <c r="E189" s="43">
        <v>1</v>
      </c>
    </row>
    <row r="190" spans="1:5" ht="15.75" thickBot="1" x14ac:dyDescent="0.3">
      <c r="B190" s="144"/>
      <c r="C190" s="59" t="s">
        <v>129</v>
      </c>
      <c r="D190" s="52">
        <f>$O$2</f>
        <v>9478</v>
      </c>
      <c r="E190" s="43">
        <v>1</v>
      </c>
    </row>
    <row r="191" spans="1:5" ht="15.75" thickBot="1" x14ac:dyDescent="0.3">
      <c r="B191" s="144"/>
      <c r="C191" s="60" t="s">
        <v>112</v>
      </c>
      <c r="D191" s="52">
        <f>$K$2*E191</f>
        <v>2708</v>
      </c>
      <c r="E191" s="43">
        <v>1</v>
      </c>
    </row>
    <row r="192" spans="1:5" ht="15.75" thickBot="1" x14ac:dyDescent="0.3">
      <c r="A192" s="70"/>
      <c r="B192" s="144"/>
      <c r="C192" s="58" t="s">
        <v>113</v>
      </c>
      <c r="D192" s="52">
        <f>$L$2</f>
        <v>13540</v>
      </c>
      <c r="E192" s="43">
        <v>1</v>
      </c>
    </row>
    <row r="193" spans="1:5" ht="15.75" thickBot="1" x14ac:dyDescent="0.3">
      <c r="A193" s="70"/>
      <c r="B193" s="144"/>
      <c r="C193" s="58" t="s">
        <v>128</v>
      </c>
      <c r="D193" s="52">
        <f>$J$2*E193</f>
        <v>0</v>
      </c>
      <c r="E193" s="43">
        <v>0</v>
      </c>
    </row>
    <row r="194" spans="1:5" ht="15.75" thickBot="1" x14ac:dyDescent="0.3">
      <c r="A194" s="70"/>
      <c r="B194" s="144"/>
      <c r="C194" s="58" t="s">
        <v>114</v>
      </c>
      <c r="D194" s="52">
        <f>$M$2*E194</f>
        <v>0</v>
      </c>
      <c r="E194" s="43">
        <v>0</v>
      </c>
    </row>
    <row r="195" spans="1:5" ht="15.75" thickBot="1" x14ac:dyDescent="0.3">
      <c r="A195" s="70"/>
      <c r="B195" s="144"/>
      <c r="C195" s="58" t="s">
        <v>143</v>
      </c>
      <c r="D195" s="52">
        <f>$P$2*E195</f>
        <v>6770</v>
      </c>
      <c r="E195" s="43">
        <v>1</v>
      </c>
    </row>
    <row r="196" spans="1:5" ht="15.75" thickBot="1" x14ac:dyDescent="0.3">
      <c r="A196" s="71"/>
      <c r="B196" s="145"/>
      <c r="C196" s="58" t="s">
        <v>116</v>
      </c>
      <c r="D196" s="53">
        <f>SUM(D187:D195)</f>
        <v>63638</v>
      </c>
      <c r="E196" s="43">
        <v>1</v>
      </c>
    </row>
    <row r="197" spans="1:5" ht="15.75" thickBot="1" x14ac:dyDescent="0.3">
      <c r="A197" s="64" t="s">
        <v>27</v>
      </c>
      <c r="B197" s="143">
        <v>95000</v>
      </c>
      <c r="C197" s="60" t="s">
        <v>111</v>
      </c>
      <c r="D197" s="50">
        <f>$G$2</f>
        <v>13540</v>
      </c>
      <c r="E197" s="43">
        <v>1</v>
      </c>
    </row>
    <row r="198" spans="1:5" ht="15.75" thickBot="1" x14ac:dyDescent="0.3">
      <c r="A198" s="108" t="s">
        <v>177</v>
      </c>
      <c r="B198" s="144"/>
      <c r="C198" s="58" t="s">
        <v>118</v>
      </c>
      <c r="D198" s="52">
        <f>$H$2</f>
        <v>13540</v>
      </c>
      <c r="E198" s="43">
        <v>1</v>
      </c>
    </row>
    <row r="199" spans="1:5" ht="15.75" thickBot="1" x14ac:dyDescent="0.3">
      <c r="A199" s="83" t="s">
        <v>154</v>
      </c>
      <c r="B199" s="144"/>
      <c r="C199" s="59" t="s">
        <v>115</v>
      </c>
      <c r="D199" s="52">
        <f>$I$2*E199</f>
        <v>4062</v>
      </c>
      <c r="E199" s="43">
        <v>1</v>
      </c>
    </row>
    <row r="200" spans="1:5" ht="15.75" thickBot="1" x14ac:dyDescent="0.3">
      <c r="A200" s="76" t="s">
        <v>170</v>
      </c>
      <c r="B200" s="144"/>
      <c r="C200" s="59" t="s">
        <v>129</v>
      </c>
      <c r="D200" s="52">
        <f>$O$2</f>
        <v>9478</v>
      </c>
      <c r="E200" s="43">
        <v>1</v>
      </c>
    </row>
    <row r="201" spans="1:5" ht="15.75" thickBot="1" x14ac:dyDescent="0.3">
      <c r="A201" s="70"/>
      <c r="B201" s="144"/>
      <c r="C201" s="60" t="s">
        <v>112</v>
      </c>
      <c r="D201" s="52">
        <f>$K$2*E201</f>
        <v>2708</v>
      </c>
      <c r="E201" s="43">
        <v>1</v>
      </c>
    </row>
    <row r="202" spans="1:5" ht="15.75" thickBot="1" x14ac:dyDescent="0.3">
      <c r="A202" s="70"/>
      <c r="B202" s="144"/>
      <c r="C202" s="58" t="s">
        <v>113</v>
      </c>
      <c r="D202" s="52">
        <f>$L$2</f>
        <v>13540</v>
      </c>
      <c r="E202" s="43">
        <v>1</v>
      </c>
    </row>
    <row r="203" spans="1:5" ht="15.75" thickBot="1" x14ac:dyDescent="0.3">
      <c r="A203" s="70"/>
      <c r="B203" s="144"/>
      <c r="C203" s="58" t="s">
        <v>128</v>
      </c>
      <c r="D203" s="52">
        <f>$J$2*E203</f>
        <v>0</v>
      </c>
      <c r="E203" s="43">
        <v>0</v>
      </c>
    </row>
    <row r="204" spans="1:5" ht="15.75" thickBot="1" x14ac:dyDescent="0.3">
      <c r="A204" s="70"/>
      <c r="B204" s="144"/>
      <c r="C204" s="58" t="s">
        <v>114</v>
      </c>
      <c r="D204" s="52">
        <f>$M$2*E204</f>
        <v>0</v>
      </c>
      <c r="E204" s="43">
        <v>0</v>
      </c>
    </row>
    <row r="205" spans="1:5" ht="15.75" thickBot="1" x14ac:dyDescent="0.3">
      <c r="A205" s="70"/>
      <c r="B205" s="144"/>
      <c r="C205" s="58" t="s">
        <v>144</v>
      </c>
      <c r="D205" s="52">
        <f>$P$2*E205</f>
        <v>6770</v>
      </c>
      <c r="E205" s="43">
        <v>1</v>
      </c>
    </row>
    <row r="206" spans="1:5" ht="15.75" thickBot="1" x14ac:dyDescent="0.3">
      <c r="A206" s="71"/>
      <c r="B206" s="145"/>
      <c r="C206" s="58" t="s">
        <v>116</v>
      </c>
      <c r="D206" s="53">
        <f>SUM(D197:D205)</f>
        <v>63638</v>
      </c>
      <c r="E206" s="43">
        <v>1</v>
      </c>
    </row>
    <row r="207" spans="1:5" ht="15.75" thickBot="1" x14ac:dyDescent="0.3">
      <c r="A207" s="64" t="s">
        <v>28</v>
      </c>
      <c r="B207" s="143">
        <v>65000</v>
      </c>
      <c r="C207" s="60" t="s">
        <v>111</v>
      </c>
      <c r="D207" s="50">
        <f>$G$2</f>
        <v>13540</v>
      </c>
      <c r="E207" s="43">
        <v>1</v>
      </c>
    </row>
    <row r="208" spans="1:5" ht="15.75" thickBot="1" x14ac:dyDescent="0.3">
      <c r="A208" s="83"/>
      <c r="B208" s="144"/>
      <c r="C208" s="58" t="s">
        <v>118</v>
      </c>
      <c r="D208" s="52">
        <f>$H$2</f>
        <v>13540</v>
      </c>
      <c r="E208" s="43">
        <v>1</v>
      </c>
    </row>
    <row r="209" spans="1:5" ht="15.75" thickBot="1" x14ac:dyDescent="0.3">
      <c r="B209" s="144"/>
      <c r="C209" s="59" t="s">
        <v>115</v>
      </c>
      <c r="D209" s="52">
        <f>$I$2*E209</f>
        <v>4062</v>
      </c>
      <c r="E209" s="43">
        <v>1</v>
      </c>
    </row>
    <row r="210" spans="1:5" ht="15.75" thickBot="1" x14ac:dyDescent="0.3">
      <c r="B210" s="144"/>
      <c r="C210" s="59" t="s">
        <v>129</v>
      </c>
      <c r="D210" s="52">
        <f>$O$2</f>
        <v>9478</v>
      </c>
      <c r="E210" s="43">
        <v>1</v>
      </c>
    </row>
    <row r="211" spans="1:5" ht="15.75" thickBot="1" x14ac:dyDescent="0.3">
      <c r="B211" s="144"/>
      <c r="C211" s="60" t="s">
        <v>112</v>
      </c>
      <c r="D211" s="52">
        <f>$K$2*E211</f>
        <v>2708</v>
      </c>
      <c r="E211" s="43">
        <v>1</v>
      </c>
    </row>
    <row r="212" spans="1:5" ht="15.75" thickBot="1" x14ac:dyDescent="0.3">
      <c r="B212" s="144"/>
      <c r="C212" s="58" t="s">
        <v>113</v>
      </c>
      <c r="D212" s="52">
        <f>$L$2</f>
        <v>13540</v>
      </c>
      <c r="E212" s="43">
        <v>1</v>
      </c>
    </row>
    <row r="213" spans="1:5" ht="15.75" thickBot="1" x14ac:dyDescent="0.3">
      <c r="B213" s="144"/>
      <c r="C213" s="58" t="s">
        <v>128</v>
      </c>
      <c r="D213" s="52">
        <f>$J$2*E213</f>
        <v>0</v>
      </c>
      <c r="E213" s="43">
        <v>0</v>
      </c>
    </row>
    <row r="214" spans="1:5" ht="15.75" thickBot="1" x14ac:dyDescent="0.3">
      <c r="A214" s="70"/>
      <c r="B214" s="144"/>
      <c r="C214" s="58" t="s">
        <v>114</v>
      </c>
      <c r="D214" s="52">
        <f>$M$2*E214</f>
        <v>0</v>
      </c>
      <c r="E214" s="43">
        <v>0</v>
      </c>
    </row>
    <row r="215" spans="1:5" ht="15.75" thickBot="1" x14ac:dyDescent="0.3">
      <c r="A215" s="70"/>
      <c r="B215" s="144"/>
      <c r="C215" s="58" t="s">
        <v>142</v>
      </c>
      <c r="D215" s="52">
        <f>$P$2*E215</f>
        <v>6770</v>
      </c>
      <c r="E215" s="43">
        <v>1</v>
      </c>
    </row>
    <row r="216" spans="1:5" ht="15.75" thickBot="1" x14ac:dyDescent="0.3">
      <c r="A216" s="71"/>
      <c r="B216" s="145"/>
      <c r="C216" s="58" t="s">
        <v>116</v>
      </c>
      <c r="D216" s="53">
        <f>SUM(D207:D215)</f>
        <v>63638</v>
      </c>
      <c r="E216" s="43">
        <v>1</v>
      </c>
    </row>
    <row r="217" spans="1:5" ht="15.75" thickBot="1" x14ac:dyDescent="0.3">
      <c r="A217" s="64" t="s">
        <v>29</v>
      </c>
      <c r="B217" s="159">
        <v>5000</v>
      </c>
      <c r="C217" s="59" t="s">
        <v>30</v>
      </c>
      <c r="D217" s="53">
        <v>5000</v>
      </c>
      <c r="E217" s="107">
        <v>1</v>
      </c>
    </row>
    <row r="218" spans="1:5" ht="26.25" thickBot="1" x14ac:dyDescent="0.3">
      <c r="A218" s="83"/>
      <c r="B218" s="159"/>
      <c r="C218" s="92" t="s">
        <v>133</v>
      </c>
      <c r="D218" s="53">
        <f>1000*E218</f>
        <v>1000</v>
      </c>
      <c r="E218" s="107">
        <v>1</v>
      </c>
    </row>
    <row r="219" spans="1:5" ht="15.75" thickBot="1" x14ac:dyDescent="0.3">
      <c r="A219" s="83"/>
      <c r="B219" s="159"/>
      <c r="C219" s="59" t="s">
        <v>116</v>
      </c>
      <c r="D219" s="53">
        <f>SUM(D217:D218)</f>
        <v>6000</v>
      </c>
      <c r="E219" s="107">
        <v>1</v>
      </c>
    </row>
    <row r="220" spans="1:5" ht="15.75" thickBot="1" x14ac:dyDescent="0.3">
      <c r="A220" s="49" t="s">
        <v>33</v>
      </c>
      <c r="B220" s="143">
        <v>90000</v>
      </c>
      <c r="C220" s="60" t="s">
        <v>111</v>
      </c>
      <c r="D220" s="50">
        <f>$G$2</f>
        <v>13540</v>
      </c>
      <c r="E220" s="43">
        <v>1</v>
      </c>
    </row>
    <row r="221" spans="1:5" ht="15.75" thickBot="1" x14ac:dyDescent="0.3">
      <c r="A221" s="83" t="s">
        <v>154</v>
      </c>
      <c r="B221" s="144"/>
      <c r="C221" s="58" t="s">
        <v>118</v>
      </c>
      <c r="D221" s="52">
        <f>$H$2</f>
        <v>13540</v>
      </c>
      <c r="E221" s="43">
        <v>1</v>
      </c>
    </row>
    <row r="222" spans="1:5" ht="15.75" thickBot="1" x14ac:dyDescent="0.3">
      <c r="A222" s="83" t="s">
        <v>159</v>
      </c>
      <c r="B222" s="144"/>
      <c r="C222" s="59" t="s">
        <v>115</v>
      </c>
      <c r="D222" s="52">
        <f>$I$2*E222</f>
        <v>4062</v>
      </c>
      <c r="E222" s="43">
        <v>1</v>
      </c>
    </row>
    <row r="223" spans="1:5" ht="15.75" thickBot="1" x14ac:dyDescent="0.3">
      <c r="A223" s="83" t="s">
        <v>160</v>
      </c>
      <c r="B223" s="144"/>
      <c r="C223" s="59" t="s">
        <v>129</v>
      </c>
      <c r="D223" s="52">
        <f>$O$2</f>
        <v>9478</v>
      </c>
      <c r="E223" s="43">
        <v>1</v>
      </c>
    </row>
    <row r="224" spans="1:5" ht="15.75" thickBot="1" x14ac:dyDescent="0.3">
      <c r="A224" s="83" t="s">
        <v>178</v>
      </c>
      <c r="B224" s="144"/>
      <c r="C224" s="60" t="s">
        <v>112</v>
      </c>
      <c r="D224" s="52">
        <f>$K$2*E224</f>
        <v>2708</v>
      </c>
      <c r="E224" s="43">
        <v>1</v>
      </c>
    </row>
    <row r="225" spans="1:5" ht="15.75" thickBot="1" x14ac:dyDescent="0.3">
      <c r="A225" s="76"/>
      <c r="B225" s="144"/>
      <c r="C225" s="58" t="s">
        <v>113</v>
      </c>
      <c r="D225" s="52">
        <f>$L$2</f>
        <v>13540</v>
      </c>
      <c r="E225" s="43">
        <v>1</v>
      </c>
    </row>
    <row r="226" spans="1:5" ht="39" thickBot="1" x14ac:dyDescent="0.3">
      <c r="A226" s="73" t="s">
        <v>179</v>
      </c>
      <c r="B226" s="144"/>
      <c r="C226" s="58" t="s">
        <v>128</v>
      </c>
      <c r="D226" s="52">
        <f>$J$2*E226</f>
        <v>0</v>
      </c>
      <c r="E226" s="43">
        <v>0</v>
      </c>
    </row>
    <row r="227" spans="1:5" ht="15.75" thickBot="1" x14ac:dyDescent="0.3">
      <c r="A227" s="30"/>
      <c r="B227" s="144"/>
      <c r="C227" s="58" t="s">
        <v>114</v>
      </c>
      <c r="D227" s="52">
        <f>$M$2*E227</f>
        <v>0</v>
      </c>
      <c r="E227" s="43">
        <v>0</v>
      </c>
    </row>
    <row r="228" spans="1:5" ht="15.75" thickBot="1" x14ac:dyDescent="0.3">
      <c r="A228" s="30"/>
      <c r="B228" s="144"/>
      <c r="C228" s="58" t="s">
        <v>142</v>
      </c>
      <c r="D228" s="52">
        <f>$P$2*E228</f>
        <v>6770</v>
      </c>
      <c r="E228" s="43">
        <v>1</v>
      </c>
    </row>
    <row r="229" spans="1:5" ht="15.75" thickBot="1" x14ac:dyDescent="0.3">
      <c r="A229" s="8"/>
      <c r="B229" s="145"/>
      <c r="C229" s="58" t="s">
        <v>116</v>
      </c>
      <c r="D229" s="53">
        <f>SUM(D220:D228)</f>
        <v>63638</v>
      </c>
      <c r="E229" s="43">
        <v>1</v>
      </c>
    </row>
    <row r="230" spans="1:5" ht="15.75" thickBot="1" x14ac:dyDescent="0.3">
      <c r="A230" s="69" t="s">
        <v>34</v>
      </c>
      <c r="B230" s="143">
        <v>90000</v>
      </c>
      <c r="C230" s="60" t="s">
        <v>111</v>
      </c>
      <c r="D230" s="50">
        <f>$G$2</f>
        <v>13540</v>
      </c>
      <c r="E230" s="43">
        <v>1</v>
      </c>
    </row>
    <row r="231" spans="1:5" ht="15.75" thickBot="1" x14ac:dyDescent="0.3">
      <c r="A231" s="83" t="s">
        <v>154</v>
      </c>
      <c r="B231" s="144"/>
      <c r="C231" s="58" t="s">
        <v>118</v>
      </c>
      <c r="D231" s="52">
        <f>$H$2</f>
        <v>13540</v>
      </c>
      <c r="E231" s="43">
        <v>1</v>
      </c>
    </row>
    <row r="232" spans="1:5" ht="15.75" thickBot="1" x14ac:dyDescent="0.3">
      <c r="A232" s="83" t="s">
        <v>159</v>
      </c>
      <c r="B232" s="144"/>
      <c r="C232" s="59" t="s">
        <v>115</v>
      </c>
      <c r="D232" s="52">
        <f>$I$2*E232</f>
        <v>4062</v>
      </c>
      <c r="E232" s="43">
        <v>1</v>
      </c>
    </row>
    <row r="233" spans="1:5" ht="15.75" thickBot="1" x14ac:dyDescent="0.3">
      <c r="A233" s="83" t="s">
        <v>160</v>
      </c>
      <c r="B233" s="144"/>
      <c r="C233" s="59" t="s">
        <v>129</v>
      </c>
      <c r="D233" s="52">
        <f>$O$2</f>
        <v>9478</v>
      </c>
      <c r="E233" s="43">
        <v>1</v>
      </c>
    </row>
    <row r="234" spans="1:5" ht="15.75" thickBot="1" x14ac:dyDescent="0.3">
      <c r="A234" s="70"/>
      <c r="B234" s="144"/>
      <c r="C234" s="60" t="s">
        <v>112</v>
      </c>
      <c r="D234" s="52">
        <f>$K$2*E234</f>
        <v>2708</v>
      </c>
      <c r="E234" s="43">
        <v>1</v>
      </c>
    </row>
    <row r="235" spans="1:5" ht="15.75" thickBot="1" x14ac:dyDescent="0.3">
      <c r="A235" s="70"/>
      <c r="B235" s="144"/>
      <c r="C235" s="58" t="s">
        <v>113</v>
      </c>
      <c r="D235" s="52">
        <f>$L$2</f>
        <v>13540</v>
      </c>
      <c r="E235" s="43">
        <v>1</v>
      </c>
    </row>
    <row r="236" spans="1:5" ht="15.75" thickBot="1" x14ac:dyDescent="0.3">
      <c r="A236" s="70"/>
      <c r="B236" s="144"/>
      <c r="C236" s="58" t="s">
        <v>128</v>
      </c>
      <c r="D236" s="52">
        <f>$J$2*E236</f>
        <v>0</v>
      </c>
      <c r="E236" s="43">
        <v>0</v>
      </c>
    </row>
    <row r="237" spans="1:5" ht="15.75" thickBot="1" x14ac:dyDescent="0.3">
      <c r="A237" s="70"/>
      <c r="B237" s="144"/>
      <c r="C237" s="58" t="s">
        <v>114</v>
      </c>
      <c r="D237" s="52">
        <f>$M$2*E237</f>
        <v>0</v>
      </c>
      <c r="E237" s="43">
        <v>0</v>
      </c>
    </row>
    <row r="238" spans="1:5" ht="15.75" thickBot="1" x14ac:dyDescent="0.3">
      <c r="A238" s="70"/>
      <c r="B238" s="144"/>
      <c r="C238" s="58" t="s">
        <v>142</v>
      </c>
      <c r="D238" s="52">
        <f>$P$2*E238</f>
        <v>6770</v>
      </c>
      <c r="E238" s="43">
        <v>1</v>
      </c>
    </row>
    <row r="239" spans="1:5" ht="15.75" thickBot="1" x14ac:dyDescent="0.3">
      <c r="A239" s="71"/>
      <c r="B239" s="145"/>
      <c r="C239" s="58" t="s">
        <v>116</v>
      </c>
      <c r="D239" s="53">
        <f>SUM(D230:D238)</f>
        <v>63638</v>
      </c>
      <c r="E239" s="43">
        <v>1</v>
      </c>
    </row>
    <row r="240" spans="1:5" ht="15.75" thickBot="1" x14ac:dyDescent="0.3">
      <c r="A240" s="110" t="s">
        <v>35</v>
      </c>
      <c r="B240" s="143">
        <v>50000</v>
      </c>
      <c r="C240" s="59"/>
      <c r="D240" s="55"/>
      <c r="E240" s="43">
        <v>1</v>
      </c>
    </row>
    <row r="241" spans="1:5" ht="15.75" thickBot="1" x14ac:dyDescent="0.3">
      <c r="A241" s="111"/>
      <c r="B241" s="144"/>
      <c r="C241" s="59"/>
      <c r="D241" s="55"/>
      <c r="E241" s="43">
        <v>1</v>
      </c>
    </row>
    <row r="242" spans="1:5" ht="15.75" thickBot="1" x14ac:dyDescent="0.3">
      <c r="A242" s="110"/>
      <c r="B242" s="144"/>
      <c r="C242" s="59" t="s">
        <v>36</v>
      </c>
      <c r="D242" s="52">
        <v>50000</v>
      </c>
      <c r="E242" s="43">
        <v>1</v>
      </c>
    </row>
    <row r="243" spans="1:5" ht="15.75" thickBot="1" x14ac:dyDescent="0.3">
      <c r="A243" s="110"/>
      <c r="B243" s="144"/>
      <c r="C243" s="97" t="s">
        <v>140</v>
      </c>
      <c r="D243" s="52">
        <v>60000</v>
      </c>
      <c r="E243" s="43">
        <v>1</v>
      </c>
    </row>
    <row r="244" spans="1:5" ht="15.75" thickBot="1" x14ac:dyDescent="0.3">
      <c r="A244" s="110"/>
      <c r="B244" s="144"/>
      <c r="C244" s="59" t="s">
        <v>38</v>
      </c>
      <c r="D244" s="52">
        <v>70000</v>
      </c>
      <c r="E244" s="43">
        <v>1</v>
      </c>
    </row>
    <row r="245" spans="1:5" ht="15.75" thickBot="1" x14ac:dyDescent="0.3">
      <c r="A245" s="110"/>
      <c r="B245" s="144"/>
      <c r="C245" s="59" t="s">
        <v>39</v>
      </c>
      <c r="D245" s="52">
        <v>80000</v>
      </c>
      <c r="E245" s="43">
        <v>1</v>
      </c>
    </row>
    <row r="246" spans="1:5" ht="15.75" thickBot="1" x14ac:dyDescent="0.3">
      <c r="A246" s="110"/>
      <c r="B246" s="144"/>
      <c r="C246" s="59" t="s">
        <v>40</v>
      </c>
      <c r="D246" s="52">
        <v>90000</v>
      </c>
      <c r="E246" s="43">
        <v>1</v>
      </c>
    </row>
    <row r="247" spans="1:5" ht="15.75" thickBot="1" x14ac:dyDescent="0.3">
      <c r="A247" s="110"/>
      <c r="B247" s="144"/>
      <c r="C247" s="59" t="s">
        <v>41</v>
      </c>
      <c r="D247" s="52">
        <v>100000</v>
      </c>
      <c r="E247" s="43">
        <v>1</v>
      </c>
    </row>
    <row r="248" spans="1:5" ht="15.75" thickBot="1" x14ac:dyDescent="0.3">
      <c r="A248" s="110"/>
      <c r="B248" s="144"/>
      <c r="C248" s="59" t="s">
        <v>42</v>
      </c>
      <c r="D248" s="52">
        <v>110000</v>
      </c>
      <c r="E248" s="43">
        <v>1</v>
      </c>
    </row>
    <row r="249" spans="1:5" ht="15.75" thickBot="1" x14ac:dyDescent="0.3">
      <c r="A249" s="112"/>
      <c r="B249" s="146"/>
      <c r="C249" s="93" t="s">
        <v>43</v>
      </c>
      <c r="D249" s="52">
        <v>120000</v>
      </c>
      <c r="E249" s="43">
        <v>1</v>
      </c>
    </row>
    <row r="250" spans="1:5" ht="15.75" thickBot="1" x14ac:dyDescent="0.3">
      <c r="A250" s="64" t="s">
        <v>44</v>
      </c>
      <c r="B250" s="147">
        <v>90000</v>
      </c>
      <c r="C250" s="59" t="s">
        <v>110</v>
      </c>
      <c r="D250" s="106">
        <f>MIN((E250/$F$2),400000)</f>
        <v>2E-3</v>
      </c>
      <c r="E250" s="43">
        <v>1</v>
      </c>
    </row>
    <row r="251" spans="1:5" ht="15.75" thickBot="1" x14ac:dyDescent="0.3">
      <c r="A251" s="83" t="s">
        <v>159</v>
      </c>
      <c r="B251" s="144"/>
      <c r="C251" s="60" t="s">
        <v>111</v>
      </c>
      <c r="D251" s="50">
        <f>$G$2</f>
        <v>13540</v>
      </c>
      <c r="E251" s="43">
        <v>1</v>
      </c>
    </row>
    <row r="252" spans="1:5" ht="15.75" thickBot="1" x14ac:dyDescent="0.3">
      <c r="A252" s="83" t="s">
        <v>160</v>
      </c>
      <c r="B252" s="144"/>
      <c r="C252" s="58" t="s">
        <v>118</v>
      </c>
      <c r="D252" s="52">
        <f>$H$2</f>
        <v>13540</v>
      </c>
      <c r="E252" s="43">
        <v>1</v>
      </c>
    </row>
    <row r="253" spans="1:5" ht="15.75" thickBot="1" x14ac:dyDescent="0.3">
      <c r="A253" s="83" t="s">
        <v>154</v>
      </c>
      <c r="B253" s="144"/>
      <c r="C253" s="59" t="s">
        <v>115</v>
      </c>
      <c r="D253" s="52">
        <f>$I$2*E253</f>
        <v>4062</v>
      </c>
      <c r="E253" s="43">
        <v>1</v>
      </c>
    </row>
    <row r="254" spans="1:5" ht="15.75" thickBot="1" x14ac:dyDescent="0.3">
      <c r="A254" s="76"/>
      <c r="B254" s="144"/>
      <c r="C254" s="60" t="s">
        <v>112</v>
      </c>
      <c r="D254" s="52">
        <f>$K$2*E254</f>
        <v>2708</v>
      </c>
      <c r="E254" s="43">
        <v>1</v>
      </c>
    </row>
    <row r="255" spans="1:5" ht="39" thickBot="1" x14ac:dyDescent="0.3">
      <c r="A255" s="73" t="s">
        <v>180</v>
      </c>
      <c r="B255" s="144"/>
      <c r="C255" s="58" t="s">
        <v>113</v>
      </c>
      <c r="D255" s="52">
        <f>$L$2</f>
        <v>13540</v>
      </c>
      <c r="E255" s="43">
        <v>1</v>
      </c>
    </row>
    <row r="256" spans="1:5" ht="15.75" thickBot="1" x14ac:dyDescent="0.3">
      <c r="A256" s="65"/>
      <c r="B256" s="144"/>
      <c r="C256" s="58" t="s">
        <v>114</v>
      </c>
      <c r="D256" s="52">
        <f>$M$2*E256</f>
        <v>0</v>
      </c>
      <c r="E256" s="43">
        <v>0</v>
      </c>
    </row>
    <row r="257" spans="1:5" ht="15.75" thickBot="1" x14ac:dyDescent="0.3">
      <c r="A257" s="65"/>
      <c r="B257" s="144"/>
      <c r="C257" s="58" t="s">
        <v>144</v>
      </c>
      <c r="D257" s="52">
        <f>$P$2*E257</f>
        <v>6770</v>
      </c>
      <c r="E257" s="43">
        <v>1</v>
      </c>
    </row>
    <row r="258" spans="1:5" ht="15.75" thickBot="1" x14ac:dyDescent="0.3">
      <c r="A258" s="65"/>
      <c r="B258" s="144"/>
      <c r="C258" s="58"/>
      <c r="D258" s="106">
        <f>$N$2*E258</f>
        <v>25000</v>
      </c>
      <c r="E258" s="43">
        <v>1</v>
      </c>
    </row>
    <row r="259" spans="1:5" ht="15.75" thickBot="1" x14ac:dyDescent="0.3">
      <c r="A259" s="81"/>
      <c r="B259" s="146"/>
      <c r="C259" s="58" t="s">
        <v>116</v>
      </c>
      <c r="D259" s="53">
        <f>SUM(D250:D258)</f>
        <v>79160.002000000008</v>
      </c>
      <c r="E259" s="43">
        <v>1</v>
      </c>
    </row>
    <row r="260" spans="1:5" ht="15.75" thickBot="1" x14ac:dyDescent="0.3">
      <c r="A260" s="69" t="s">
        <v>45</v>
      </c>
      <c r="B260" s="147">
        <v>110000</v>
      </c>
      <c r="C260" s="59" t="s">
        <v>110</v>
      </c>
      <c r="D260" s="106">
        <f>MIN((E260/$F$2),400000)</f>
        <v>2E-3</v>
      </c>
      <c r="E260" s="43">
        <v>1</v>
      </c>
    </row>
    <row r="261" spans="1:5" ht="15.75" thickBot="1" x14ac:dyDescent="0.3">
      <c r="A261" s="83" t="s">
        <v>159</v>
      </c>
      <c r="B261" s="144"/>
      <c r="C261" s="60" t="s">
        <v>111</v>
      </c>
      <c r="D261" s="50">
        <f>$G$2</f>
        <v>13540</v>
      </c>
      <c r="E261" s="43">
        <v>1</v>
      </c>
    </row>
    <row r="262" spans="1:5" ht="15.75" thickBot="1" x14ac:dyDescent="0.3">
      <c r="A262" s="83" t="s">
        <v>160</v>
      </c>
      <c r="B262" s="144"/>
      <c r="C262" s="58" t="s">
        <v>118</v>
      </c>
      <c r="D262" s="52">
        <f>$H$2</f>
        <v>13540</v>
      </c>
      <c r="E262" s="43">
        <v>1</v>
      </c>
    </row>
    <row r="263" spans="1:5" ht="15.75" thickBot="1" x14ac:dyDescent="0.3">
      <c r="A263" s="83" t="s">
        <v>154</v>
      </c>
      <c r="B263" s="144"/>
      <c r="C263" s="59" t="s">
        <v>115</v>
      </c>
      <c r="D263" s="52">
        <f>$I$2*E263</f>
        <v>4062</v>
      </c>
      <c r="E263" s="43">
        <v>1</v>
      </c>
    </row>
    <row r="264" spans="1:5" ht="15.75" thickBot="1" x14ac:dyDescent="0.3">
      <c r="A264" s="76" t="s">
        <v>181</v>
      </c>
      <c r="B264" s="144"/>
      <c r="C264" s="60" t="s">
        <v>112</v>
      </c>
      <c r="D264" s="52">
        <f>$K$2*E264</f>
        <v>2708</v>
      </c>
      <c r="E264" s="43">
        <v>1</v>
      </c>
    </row>
    <row r="265" spans="1:5" ht="39" thickBot="1" x14ac:dyDescent="0.3">
      <c r="A265" s="73" t="s">
        <v>180</v>
      </c>
      <c r="B265" s="144"/>
      <c r="C265" s="58" t="s">
        <v>113</v>
      </c>
      <c r="D265" s="52">
        <f>$L$2</f>
        <v>13540</v>
      </c>
      <c r="E265" s="43">
        <v>1</v>
      </c>
    </row>
    <row r="266" spans="1:5" ht="15.75" thickBot="1" x14ac:dyDescent="0.3">
      <c r="A266" s="73"/>
      <c r="B266" s="144"/>
      <c r="C266" s="58" t="s">
        <v>114</v>
      </c>
      <c r="D266" s="52">
        <f>$M$2*E266</f>
        <v>0</v>
      </c>
      <c r="E266" s="43">
        <v>0</v>
      </c>
    </row>
    <row r="267" spans="1:5" ht="15.75" thickBot="1" x14ac:dyDescent="0.3">
      <c r="A267" s="73"/>
      <c r="B267" s="144"/>
      <c r="C267" s="58" t="s">
        <v>144</v>
      </c>
      <c r="D267" s="52">
        <f>$P$2*E267</f>
        <v>6770</v>
      </c>
      <c r="E267" s="43">
        <v>1</v>
      </c>
    </row>
    <row r="268" spans="1:5" ht="15.75" thickBot="1" x14ac:dyDescent="0.3">
      <c r="A268" s="73"/>
      <c r="B268" s="144"/>
      <c r="C268" s="58"/>
      <c r="D268" s="106">
        <f>$N$2*E268</f>
        <v>25000</v>
      </c>
      <c r="E268" s="43">
        <v>1</v>
      </c>
    </row>
    <row r="269" spans="1:5" ht="15.75" thickBot="1" x14ac:dyDescent="0.3">
      <c r="A269" s="78"/>
      <c r="B269" s="146"/>
      <c r="C269" s="58" t="s">
        <v>116</v>
      </c>
      <c r="D269" s="53">
        <f>SUM(D260:D268)</f>
        <v>79160.002000000008</v>
      </c>
      <c r="E269" s="43">
        <v>1</v>
      </c>
    </row>
    <row r="270" spans="1:5" ht="15.75" thickBot="1" x14ac:dyDescent="0.3">
      <c r="A270" s="70" t="s">
        <v>46</v>
      </c>
      <c r="B270" s="31"/>
      <c r="C270" s="58"/>
      <c r="D270" s="55"/>
      <c r="E270" s="43">
        <v>1</v>
      </c>
    </row>
    <row r="271" spans="1:5" ht="15.75" thickBot="1" x14ac:dyDescent="0.3">
      <c r="A271" s="80"/>
      <c r="B271" s="31"/>
      <c r="C271" s="104" t="s">
        <v>148</v>
      </c>
      <c r="D271" s="52">
        <v>28000</v>
      </c>
      <c r="E271" s="43">
        <v>1</v>
      </c>
    </row>
    <row r="272" spans="1:5" ht="15.75" thickBot="1" x14ac:dyDescent="0.3">
      <c r="A272" s="84" t="s">
        <v>47</v>
      </c>
      <c r="B272" s="66">
        <v>28000</v>
      </c>
      <c r="C272" s="70" t="s">
        <v>149</v>
      </c>
      <c r="D272" s="52">
        <v>28000</v>
      </c>
      <c r="E272" s="43">
        <v>1</v>
      </c>
    </row>
    <row r="273" spans="1:5" ht="15.75" thickBot="1" x14ac:dyDescent="0.3">
      <c r="A273" s="84" t="s">
        <v>183</v>
      </c>
      <c r="B273" s="66">
        <v>28000</v>
      </c>
      <c r="C273" s="70" t="s">
        <v>150</v>
      </c>
      <c r="D273" s="52">
        <v>28000</v>
      </c>
      <c r="E273" s="43">
        <v>1</v>
      </c>
    </row>
    <row r="274" spans="1:5" ht="15.75" thickBot="1" x14ac:dyDescent="0.3">
      <c r="A274" s="84" t="s">
        <v>49</v>
      </c>
      <c r="B274" s="66">
        <v>28000</v>
      </c>
      <c r="C274" s="70" t="s">
        <v>151</v>
      </c>
      <c r="D274" s="52">
        <v>35000</v>
      </c>
      <c r="E274" s="43">
        <v>1</v>
      </c>
    </row>
    <row r="275" spans="1:5" ht="15.75" thickBot="1" x14ac:dyDescent="0.3">
      <c r="A275" s="84" t="s">
        <v>50</v>
      </c>
      <c r="B275" s="66">
        <v>35000</v>
      </c>
      <c r="C275" s="70" t="s">
        <v>152</v>
      </c>
      <c r="D275" s="52">
        <v>18000</v>
      </c>
      <c r="E275" s="43">
        <v>1</v>
      </c>
    </row>
    <row r="276" spans="1:5" ht="15.75" thickBot="1" x14ac:dyDescent="0.3">
      <c r="A276" s="84" t="s">
        <v>51</v>
      </c>
      <c r="B276" s="66">
        <v>18000</v>
      </c>
      <c r="C276" s="70" t="s">
        <v>153</v>
      </c>
      <c r="D276" s="52">
        <v>28000</v>
      </c>
      <c r="E276" s="43">
        <v>1</v>
      </c>
    </row>
    <row r="277" spans="1:5" ht="15.75" thickBot="1" x14ac:dyDescent="0.3">
      <c r="A277" s="84" t="s">
        <v>182</v>
      </c>
      <c r="B277" s="66">
        <v>28000</v>
      </c>
      <c r="C277" s="59"/>
      <c r="D277" s="56"/>
      <c r="E277" s="43">
        <v>1</v>
      </c>
    </row>
    <row r="278" spans="1:5" ht="15.75" thickBot="1" x14ac:dyDescent="0.3">
      <c r="A278" s="80"/>
      <c r="B278" s="31"/>
      <c r="C278" s="58"/>
      <c r="D278" s="56"/>
      <c r="E278" s="43">
        <v>1</v>
      </c>
    </row>
    <row r="279" spans="1:5" ht="26.25" thickBot="1" x14ac:dyDescent="0.3">
      <c r="A279" s="73" t="s">
        <v>104</v>
      </c>
      <c r="B279" s="31"/>
      <c r="C279" s="58"/>
      <c r="D279" s="56"/>
      <c r="E279" s="43">
        <v>1</v>
      </c>
    </row>
    <row r="280" spans="1:5" ht="15.75" thickBot="1" x14ac:dyDescent="0.3">
      <c r="A280" s="85"/>
      <c r="B280" s="88"/>
      <c r="C280" s="58"/>
      <c r="D280" s="55"/>
      <c r="E280" s="43">
        <v>1</v>
      </c>
    </row>
    <row r="281" spans="1:5" ht="15.75" thickBot="1" x14ac:dyDescent="0.3">
      <c r="A281" s="49" t="s">
        <v>53</v>
      </c>
      <c r="B281" s="147">
        <v>25000</v>
      </c>
      <c r="C281" s="60" t="s">
        <v>111</v>
      </c>
      <c r="D281" s="50">
        <f>$G$2</f>
        <v>13540</v>
      </c>
      <c r="E281" s="43">
        <v>1</v>
      </c>
    </row>
    <row r="282" spans="1:5" ht="15.75" thickBot="1" x14ac:dyDescent="0.3">
      <c r="A282" s="31"/>
      <c r="B282" s="144"/>
      <c r="C282" s="58" t="s">
        <v>118</v>
      </c>
      <c r="D282" s="52">
        <f>$H$2</f>
        <v>13540</v>
      </c>
      <c r="E282" s="43">
        <v>1</v>
      </c>
    </row>
    <row r="283" spans="1:5" ht="15.75" thickBot="1" x14ac:dyDescent="0.3">
      <c r="A283" s="31"/>
      <c r="B283" s="144"/>
      <c r="C283" s="59" t="s">
        <v>115</v>
      </c>
      <c r="D283" s="52">
        <f>$I$2*E283</f>
        <v>4062</v>
      </c>
      <c r="E283" s="43">
        <v>1</v>
      </c>
    </row>
    <row r="284" spans="1:5" ht="15.75" thickBot="1" x14ac:dyDescent="0.3">
      <c r="A284" s="31"/>
      <c r="B284" s="144"/>
      <c r="C284" s="59" t="s">
        <v>129</v>
      </c>
      <c r="D284" s="52">
        <f>$O$2</f>
        <v>9478</v>
      </c>
      <c r="E284" s="43">
        <v>1</v>
      </c>
    </row>
    <row r="285" spans="1:5" ht="15.75" thickBot="1" x14ac:dyDescent="0.3">
      <c r="A285" s="31"/>
      <c r="B285" s="144"/>
      <c r="C285" s="60" t="s">
        <v>112</v>
      </c>
      <c r="D285" s="52">
        <f>$K$2*E285</f>
        <v>2708</v>
      </c>
      <c r="E285" s="43">
        <v>1</v>
      </c>
    </row>
    <row r="286" spans="1:5" ht="15.75" thickBot="1" x14ac:dyDescent="0.3">
      <c r="A286" s="31"/>
      <c r="B286" s="144"/>
      <c r="C286" s="58" t="s">
        <v>113</v>
      </c>
      <c r="D286" s="52">
        <f>$L$2</f>
        <v>13540</v>
      </c>
      <c r="E286" s="43">
        <v>1</v>
      </c>
    </row>
    <row r="287" spans="1:5" ht="15.75" thickBot="1" x14ac:dyDescent="0.3">
      <c r="A287" s="31"/>
      <c r="B287" s="144"/>
      <c r="C287" s="58" t="s">
        <v>128</v>
      </c>
      <c r="D287" s="52">
        <f>$J$2*E287</f>
        <v>0</v>
      </c>
      <c r="E287" s="43">
        <v>0</v>
      </c>
    </row>
    <row r="288" spans="1:5" ht="15.75" thickBot="1" x14ac:dyDescent="0.3">
      <c r="A288" s="31"/>
      <c r="B288" s="144"/>
      <c r="C288" s="58" t="s">
        <v>114</v>
      </c>
      <c r="D288" s="52">
        <f>$M$2*E288</f>
        <v>0</v>
      </c>
      <c r="E288" s="43">
        <v>0</v>
      </c>
    </row>
    <row r="289" spans="1:5" ht="15.75" thickBot="1" x14ac:dyDescent="0.3">
      <c r="A289" s="31"/>
      <c r="B289" s="144"/>
      <c r="C289" s="58" t="s">
        <v>145</v>
      </c>
      <c r="D289" s="52">
        <f>$P$2*E289</f>
        <v>6770</v>
      </c>
      <c r="E289" s="43">
        <v>1</v>
      </c>
    </row>
    <row r="290" spans="1:5" ht="15.75" thickBot="1" x14ac:dyDescent="0.3">
      <c r="A290" s="33"/>
      <c r="B290" s="146"/>
      <c r="C290" s="58" t="s">
        <v>116</v>
      </c>
      <c r="D290" s="53">
        <f>SUM(D281:D289)</f>
        <v>63638</v>
      </c>
      <c r="E290" s="43">
        <v>1</v>
      </c>
    </row>
    <row r="291" spans="1:5" ht="15.75" thickBot="1" x14ac:dyDescent="0.3">
      <c r="A291" s="64" t="s">
        <v>54</v>
      </c>
      <c r="B291" s="147">
        <v>90000</v>
      </c>
      <c r="C291" s="59" t="s">
        <v>110</v>
      </c>
      <c r="D291" s="106">
        <f>MIN((E291/$F$2),400000)</f>
        <v>2E-3</v>
      </c>
      <c r="E291" s="43">
        <v>1</v>
      </c>
    </row>
    <row r="292" spans="1:5" ht="15.75" thickBot="1" x14ac:dyDescent="0.3">
      <c r="A292" s="83" t="s">
        <v>159</v>
      </c>
      <c r="B292" s="144"/>
      <c r="C292" s="60" t="s">
        <v>111</v>
      </c>
      <c r="D292" s="50">
        <f>$G$2</f>
        <v>13540</v>
      </c>
      <c r="E292" s="43">
        <v>1</v>
      </c>
    </row>
    <row r="293" spans="1:5" ht="15.75" thickBot="1" x14ac:dyDescent="0.3">
      <c r="A293" s="83" t="s">
        <v>160</v>
      </c>
      <c r="B293" s="144"/>
      <c r="C293" s="58" t="s">
        <v>118</v>
      </c>
      <c r="D293" s="52">
        <f>$H$2</f>
        <v>13540</v>
      </c>
      <c r="E293" s="43">
        <v>1</v>
      </c>
    </row>
    <row r="294" spans="1:5" ht="15.75" thickBot="1" x14ac:dyDescent="0.3">
      <c r="A294" s="83" t="s">
        <v>154</v>
      </c>
      <c r="B294" s="144"/>
      <c r="C294" s="59" t="s">
        <v>115</v>
      </c>
      <c r="D294" s="52">
        <f>$I$2*E294</f>
        <v>4062</v>
      </c>
      <c r="E294" s="43">
        <v>1</v>
      </c>
    </row>
    <row r="295" spans="1:5" ht="15.75" thickBot="1" x14ac:dyDescent="0.3">
      <c r="A295" s="76" t="s">
        <v>170</v>
      </c>
      <c r="B295" s="144"/>
      <c r="C295" s="60" t="s">
        <v>112</v>
      </c>
      <c r="D295" s="52">
        <f>$K$2*E295</f>
        <v>2708</v>
      </c>
      <c r="E295" s="43">
        <v>1</v>
      </c>
    </row>
    <row r="296" spans="1:5" ht="15.75" thickBot="1" x14ac:dyDescent="0.3">
      <c r="B296" s="144"/>
      <c r="C296" s="58" t="s">
        <v>113</v>
      </c>
      <c r="D296" s="52">
        <f>$L$2</f>
        <v>13540</v>
      </c>
      <c r="E296" s="43">
        <v>1</v>
      </c>
    </row>
    <row r="297" spans="1:5" ht="39" thickBot="1" x14ac:dyDescent="0.3">
      <c r="A297" s="73" t="s">
        <v>184</v>
      </c>
      <c r="B297" s="144"/>
      <c r="C297" s="58" t="s">
        <v>114</v>
      </c>
      <c r="D297" s="52">
        <f>$M$2*E297</f>
        <v>0</v>
      </c>
      <c r="E297" s="43">
        <v>0</v>
      </c>
    </row>
    <row r="298" spans="1:5" ht="15.75" thickBot="1" x14ac:dyDescent="0.3">
      <c r="A298" s="65"/>
      <c r="B298" s="144"/>
      <c r="C298" s="58" t="s">
        <v>144</v>
      </c>
      <c r="D298" s="52">
        <f>$P$2*E298</f>
        <v>6770</v>
      </c>
      <c r="E298" s="43">
        <v>1</v>
      </c>
    </row>
    <row r="299" spans="1:5" ht="15.75" thickBot="1" x14ac:dyDescent="0.3">
      <c r="A299" s="82"/>
      <c r="B299" s="146"/>
      <c r="C299" s="58" t="s">
        <v>116</v>
      </c>
      <c r="D299" s="53">
        <f>SUM(D291:D297)</f>
        <v>47390.002</v>
      </c>
      <c r="E299" s="43">
        <v>1</v>
      </c>
    </row>
    <row r="300" spans="1:5" ht="15.75" thickBot="1" x14ac:dyDescent="0.3">
      <c r="A300" s="64" t="s">
        <v>55</v>
      </c>
      <c r="B300" s="147">
        <v>130000</v>
      </c>
      <c r="C300" s="59" t="s">
        <v>110</v>
      </c>
      <c r="D300" s="106">
        <f>MIN((E300/$F$2),400000)</f>
        <v>2E-3</v>
      </c>
      <c r="E300" s="43">
        <v>1</v>
      </c>
    </row>
    <row r="301" spans="1:5" ht="15.75" thickBot="1" x14ac:dyDescent="0.3">
      <c r="A301" s="83" t="s">
        <v>159</v>
      </c>
      <c r="B301" s="144"/>
      <c r="C301" s="60" t="s">
        <v>111</v>
      </c>
      <c r="D301" s="50">
        <f>$G$2</f>
        <v>13540</v>
      </c>
      <c r="E301" s="43">
        <v>1</v>
      </c>
    </row>
    <row r="302" spans="1:5" ht="15.75" thickBot="1" x14ac:dyDescent="0.3">
      <c r="A302" s="83" t="s">
        <v>160</v>
      </c>
      <c r="B302" s="144"/>
      <c r="C302" s="58" t="s">
        <v>118</v>
      </c>
      <c r="D302" s="52">
        <f>$H$2</f>
        <v>13540</v>
      </c>
      <c r="E302" s="43">
        <v>1</v>
      </c>
    </row>
    <row r="303" spans="1:5" ht="15.75" thickBot="1" x14ac:dyDescent="0.3">
      <c r="A303" s="83" t="s">
        <v>154</v>
      </c>
      <c r="B303" s="144"/>
      <c r="C303" s="59" t="s">
        <v>115</v>
      </c>
      <c r="D303" s="52">
        <f>$I$2*E303</f>
        <v>4062</v>
      </c>
      <c r="E303" s="43">
        <v>1</v>
      </c>
    </row>
    <row r="304" spans="1:5" ht="15.75" thickBot="1" x14ac:dyDescent="0.3">
      <c r="A304" s="76"/>
      <c r="B304" s="144"/>
      <c r="C304" s="60" t="s">
        <v>112</v>
      </c>
      <c r="D304" s="52">
        <f>$K$2*E304</f>
        <v>2708</v>
      </c>
      <c r="E304" s="43">
        <v>1</v>
      </c>
    </row>
    <row r="305" spans="1:5" ht="15.75" thickBot="1" x14ac:dyDescent="0.3">
      <c r="B305" s="144"/>
      <c r="C305" s="58" t="s">
        <v>113</v>
      </c>
      <c r="D305" s="52">
        <f>$L$2</f>
        <v>13540</v>
      </c>
      <c r="E305" s="43">
        <v>1</v>
      </c>
    </row>
    <row r="306" spans="1:5" ht="39" thickBot="1" x14ac:dyDescent="0.3">
      <c r="A306" s="73" t="s">
        <v>185</v>
      </c>
      <c r="B306" s="144"/>
      <c r="C306" s="58" t="s">
        <v>114</v>
      </c>
      <c r="D306" s="52">
        <f>$M$2*E306</f>
        <v>0</v>
      </c>
      <c r="E306" s="43">
        <v>0</v>
      </c>
    </row>
    <row r="307" spans="1:5" ht="15.75" thickBot="1" x14ac:dyDescent="0.3">
      <c r="A307" s="65"/>
      <c r="B307" s="144"/>
      <c r="C307" s="58" t="s">
        <v>144</v>
      </c>
      <c r="D307" s="52">
        <f>$P$2*E307</f>
        <v>6770</v>
      </c>
      <c r="E307" s="43">
        <v>1</v>
      </c>
    </row>
    <row r="308" spans="1:5" ht="15.75" thickBot="1" x14ac:dyDescent="0.3">
      <c r="A308" s="82"/>
      <c r="B308" s="146"/>
      <c r="C308" s="58" t="s">
        <v>116</v>
      </c>
      <c r="D308" s="53">
        <f>SUM(D300:D306)</f>
        <v>47390.002</v>
      </c>
      <c r="E308" s="43">
        <v>1</v>
      </c>
    </row>
    <row r="309" spans="1:5" ht="15.75" thickBot="1" x14ac:dyDescent="0.3">
      <c r="A309" s="64" t="s">
        <v>56</v>
      </c>
      <c r="B309" s="147">
        <v>110000</v>
      </c>
      <c r="C309" s="59" t="s">
        <v>110</v>
      </c>
      <c r="D309" s="106">
        <f>MIN((E309/$F$2),400000)</f>
        <v>2E-3</v>
      </c>
      <c r="E309" s="43">
        <v>1</v>
      </c>
    </row>
    <row r="310" spans="1:5" ht="15.75" thickBot="1" x14ac:dyDescent="0.3">
      <c r="A310" s="83" t="s">
        <v>159</v>
      </c>
      <c r="B310" s="144"/>
      <c r="C310" s="60" t="s">
        <v>111</v>
      </c>
      <c r="D310" s="50">
        <f>$G$2</f>
        <v>13540</v>
      </c>
      <c r="E310" s="43">
        <v>1</v>
      </c>
    </row>
    <row r="311" spans="1:5" ht="15.75" thickBot="1" x14ac:dyDescent="0.3">
      <c r="A311" s="83" t="s">
        <v>160</v>
      </c>
      <c r="B311" s="144"/>
      <c r="C311" s="58" t="s">
        <v>118</v>
      </c>
      <c r="D311" s="52">
        <f>$H$2</f>
        <v>13540</v>
      </c>
      <c r="E311" s="43">
        <v>1</v>
      </c>
    </row>
    <row r="312" spans="1:5" ht="15.75" thickBot="1" x14ac:dyDescent="0.3">
      <c r="A312" s="83" t="s">
        <v>154</v>
      </c>
      <c r="B312" s="144"/>
      <c r="C312" s="59" t="s">
        <v>115</v>
      </c>
      <c r="D312" s="52">
        <f>$I$2*E312</f>
        <v>4062</v>
      </c>
      <c r="E312" s="43">
        <v>1</v>
      </c>
    </row>
    <row r="313" spans="1:5" ht="15.75" thickBot="1" x14ac:dyDescent="0.3">
      <c r="A313" s="76"/>
      <c r="B313" s="144"/>
      <c r="C313" s="60" t="s">
        <v>112</v>
      </c>
      <c r="D313" s="52">
        <f>$K$2*E313</f>
        <v>2708</v>
      </c>
      <c r="E313" s="43">
        <v>1</v>
      </c>
    </row>
    <row r="314" spans="1:5" ht="15.75" thickBot="1" x14ac:dyDescent="0.3">
      <c r="B314" s="144"/>
      <c r="C314" s="58" t="s">
        <v>113</v>
      </c>
      <c r="D314" s="52">
        <f>$L$2</f>
        <v>13540</v>
      </c>
      <c r="E314" s="43">
        <v>1</v>
      </c>
    </row>
    <row r="315" spans="1:5" ht="39" thickBot="1" x14ac:dyDescent="0.3">
      <c r="A315" s="73" t="s">
        <v>186</v>
      </c>
      <c r="B315" s="144"/>
      <c r="C315" s="58" t="s">
        <v>114</v>
      </c>
      <c r="D315" s="52">
        <f>$M$2*E315</f>
        <v>0</v>
      </c>
      <c r="E315" s="43">
        <v>0</v>
      </c>
    </row>
    <row r="316" spans="1:5" ht="15.75" thickBot="1" x14ac:dyDescent="0.3">
      <c r="A316" s="65"/>
      <c r="B316" s="144"/>
      <c r="C316" s="58" t="s">
        <v>144</v>
      </c>
      <c r="D316" s="52">
        <f>$P$2*E316</f>
        <v>6770</v>
      </c>
      <c r="E316" s="43">
        <v>1</v>
      </c>
    </row>
    <row r="317" spans="1:5" ht="15.75" thickBot="1" x14ac:dyDescent="0.3">
      <c r="A317" s="91"/>
      <c r="B317" s="146"/>
      <c r="C317" s="58" t="s">
        <v>116</v>
      </c>
      <c r="D317" s="53">
        <f>SUM(D309:D315)</f>
        <v>47390.002</v>
      </c>
      <c r="E317" s="43">
        <v>1</v>
      </c>
    </row>
    <row r="318" spans="1:5" ht="15.75" thickBot="1" x14ac:dyDescent="0.3">
      <c r="A318" s="113" t="s">
        <v>57</v>
      </c>
      <c r="B318" s="147">
        <v>45000</v>
      </c>
      <c r="C318" s="60" t="s">
        <v>111</v>
      </c>
      <c r="D318" s="50">
        <f>$G$2</f>
        <v>13540</v>
      </c>
      <c r="E318" s="43">
        <v>1</v>
      </c>
    </row>
    <row r="319" spans="1:5" ht="15.75" thickBot="1" x14ac:dyDescent="0.3">
      <c r="A319" s="44" t="s">
        <v>187</v>
      </c>
      <c r="B319" s="144"/>
      <c r="C319" s="58" t="s">
        <v>118</v>
      </c>
      <c r="D319" s="52">
        <f>$H$2</f>
        <v>13540</v>
      </c>
      <c r="E319" s="43">
        <v>1</v>
      </c>
    </row>
    <row r="320" spans="1:5" ht="15.75" thickBot="1" x14ac:dyDescent="0.3">
      <c r="A320" s="44"/>
      <c r="B320" s="144"/>
      <c r="C320" s="59" t="s">
        <v>115</v>
      </c>
      <c r="D320" s="52">
        <f>$I$2*E320</f>
        <v>4062</v>
      </c>
      <c r="E320" s="43">
        <v>1</v>
      </c>
    </row>
    <row r="321" spans="1:5" ht="15.75" thickBot="1" x14ac:dyDescent="0.3">
      <c r="A321" s="44"/>
      <c r="B321" s="144"/>
      <c r="C321" s="59" t="s">
        <v>129</v>
      </c>
      <c r="D321" s="52">
        <f>$O$2</f>
        <v>9478</v>
      </c>
      <c r="E321" s="43">
        <v>1</v>
      </c>
    </row>
    <row r="322" spans="1:5" ht="15.75" thickBot="1" x14ac:dyDescent="0.3">
      <c r="A322" s="44"/>
      <c r="B322" s="144"/>
      <c r="C322" s="60" t="s">
        <v>112</v>
      </c>
      <c r="D322" s="52">
        <f>$K$2*E322</f>
        <v>2708</v>
      </c>
      <c r="E322" s="43">
        <v>1</v>
      </c>
    </row>
    <row r="323" spans="1:5" ht="15.75" thickBot="1" x14ac:dyDescent="0.3">
      <c r="A323" s="44"/>
      <c r="B323" s="144"/>
      <c r="C323" s="58" t="s">
        <v>113</v>
      </c>
      <c r="D323" s="52">
        <f>$L$2</f>
        <v>13540</v>
      </c>
      <c r="E323" s="43">
        <v>1</v>
      </c>
    </row>
    <row r="324" spans="1:5" ht="15.75" thickBot="1" x14ac:dyDescent="0.3">
      <c r="A324" s="44"/>
      <c r="B324" s="144"/>
      <c r="C324" s="58" t="s">
        <v>128</v>
      </c>
      <c r="D324" s="52">
        <f>$J$2*E324</f>
        <v>0</v>
      </c>
      <c r="E324" s="43">
        <v>0</v>
      </c>
    </row>
    <row r="325" spans="1:5" ht="15.75" thickBot="1" x14ac:dyDescent="0.3">
      <c r="A325" s="44"/>
      <c r="B325" s="144"/>
      <c r="C325" s="58" t="s">
        <v>114</v>
      </c>
      <c r="D325" s="52">
        <f>$M$2*E325</f>
        <v>0</v>
      </c>
      <c r="E325" s="43">
        <v>0</v>
      </c>
    </row>
    <row r="326" spans="1:5" ht="15.75" thickBot="1" x14ac:dyDescent="0.3">
      <c r="A326" s="44"/>
      <c r="B326" s="144"/>
      <c r="C326" s="58" t="s">
        <v>145</v>
      </c>
      <c r="D326" s="52">
        <f>$P$2*E326</f>
        <v>6770</v>
      </c>
      <c r="E326" s="43">
        <v>1</v>
      </c>
    </row>
    <row r="327" spans="1:5" ht="15.75" thickBot="1" x14ac:dyDescent="0.3">
      <c r="A327" s="44"/>
      <c r="B327" s="144"/>
      <c r="C327" s="58" t="s">
        <v>146</v>
      </c>
      <c r="D327" s="52">
        <f>$Q$2*E327</f>
        <v>68140</v>
      </c>
      <c r="E327" s="43">
        <v>1</v>
      </c>
    </row>
    <row r="328" spans="1:5" ht="15.75" thickBot="1" x14ac:dyDescent="0.3">
      <c r="A328" s="45"/>
      <c r="B328" s="146"/>
      <c r="C328" s="58" t="s">
        <v>116</v>
      </c>
      <c r="D328" s="53">
        <f>SUM(D318:D327)</f>
        <v>131778</v>
      </c>
      <c r="E328" s="43">
        <v>1</v>
      </c>
    </row>
    <row r="329" spans="1:5" ht="15.75" thickBot="1" x14ac:dyDescent="0.3">
      <c r="A329" s="70" t="s">
        <v>58</v>
      </c>
      <c r="B329" s="147">
        <v>65000</v>
      </c>
      <c r="C329" s="59" t="s">
        <v>110</v>
      </c>
      <c r="D329" s="106">
        <f>MIN((E329/$F$2),400000)</f>
        <v>2E-3</v>
      </c>
      <c r="E329" s="43">
        <v>1</v>
      </c>
    </row>
    <row r="330" spans="1:5" ht="15.75" thickBot="1" x14ac:dyDescent="0.3">
      <c r="A330" s="83" t="s">
        <v>159</v>
      </c>
      <c r="B330" s="144"/>
      <c r="C330" s="60" t="s">
        <v>111</v>
      </c>
      <c r="D330" s="50">
        <f>$G$2</f>
        <v>13540</v>
      </c>
      <c r="E330" s="43">
        <v>1</v>
      </c>
    </row>
    <row r="331" spans="1:5" ht="15.75" thickBot="1" x14ac:dyDescent="0.3">
      <c r="A331" s="83" t="s">
        <v>160</v>
      </c>
      <c r="B331" s="144"/>
      <c r="C331" s="58" t="s">
        <v>118</v>
      </c>
      <c r="D331" s="52">
        <f>$H$2</f>
        <v>13540</v>
      </c>
      <c r="E331" s="43">
        <v>1</v>
      </c>
    </row>
    <row r="332" spans="1:5" ht="15.75" thickBot="1" x14ac:dyDescent="0.3">
      <c r="A332" s="83"/>
      <c r="B332" s="144"/>
      <c r="C332" s="59" t="s">
        <v>115</v>
      </c>
      <c r="D332" s="52">
        <f>$I$2*E332</f>
        <v>4062</v>
      </c>
      <c r="E332" s="43">
        <v>1</v>
      </c>
    </row>
    <row r="333" spans="1:5" ht="15.75" thickBot="1" x14ac:dyDescent="0.3">
      <c r="A333" s="76"/>
      <c r="B333" s="144"/>
      <c r="C333" s="60" t="s">
        <v>112</v>
      </c>
      <c r="D333" s="52">
        <f>$K$2*E333</f>
        <v>2708</v>
      </c>
      <c r="E333" s="43">
        <v>1</v>
      </c>
    </row>
    <row r="334" spans="1:5" ht="15.75" thickBot="1" x14ac:dyDescent="0.3">
      <c r="B334" s="144"/>
      <c r="C334" s="58" t="s">
        <v>113</v>
      </c>
      <c r="D334" s="52">
        <f>$L$2</f>
        <v>13540</v>
      </c>
      <c r="E334" s="43">
        <v>1</v>
      </c>
    </row>
    <row r="335" spans="1:5" ht="39" thickBot="1" x14ac:dyDescent="0.3">
      <c r="A335" s="73" t="s">
        <v>188</v>
      </c>
      <c r="B335" s="144"/>
      <c r="C335" s="58" t="s">
        <v>114</v>
      </c>
      <c r="D335" s="52">
        <f>$M$2*E335</f>
        <v>0</v>
      </c>
      <c r="E335" s="43">
        <v>0</v>
      </c>
    </row>
    <row r="336" spans="1:5" ht="15.75" thickBot="1" x14ac:dyDescent="0.3">
      <c r="A336" s="73"/>
      <c r="B336" s="144"/>
      <c r="C336" s="58" t="s">
        <v>144</v>
      </c>
      <c r="D336" s="52">
        <f>$P$2*E336</f>
        <v>6770</v>
      </c>
      <c r="E336" s="43">
        <v>1</v>
      </c>
    </row>
    <row r="337" spans="1:5" ht="15.75" thickBot="1" x14ac:dyDescent="0.3">
      <c r="A337" s="73"/>
      <c r="B337" s="144"/>
      <c r="C337" s="58"/>
      <c r="D337" s="106">
        <f>$N$2*E337</f>
        <v>25000</v>
      </c>
      <c r="E337" s="43">
        <v>1</v>
      </c>
    </row>
    <row r="338" spans="1:5" ht="15.75" thickBot="1" x14ac:dyDescent="0.3">
      <c r="A338" s="80"/>
      <c r="B338" s="145"/>
      <c r="C338" s="58" t="s">
        <v>116</v>
      </c>
      <c r="D338" s="53">
        <f>SUM(D329:D337)</f>
        <v>79160.002000000008</v>
      </c>
      <c r="E338" s="43">
        <v>1</v>
      </c>
    </row>
    <row r="339" spans="1:5" ht="15.75" thickBot="1" x14ac:dyDescent="0.3">
      <c r="A339" s="49" t="s">
        <v>59</v>
      </c>
      <c r="B339" s="143">
        <v>15000</v>
      </c>
      <c r="C339" s="60" t="s">
        <v>111</v>
      </c>
      <c r="D339" s="50">
        <f>$G$2</f>
        <v>13540</v>
      </c>
      <c r="E339" s="43">
        <v>1</v>
      </c>
    </row>
    <row r="340" spans="1:5" ht="15.75" thickBot="1" x14ac:dyDescent="0.3">
      <c r="A340" s="30"/>
      <c r="B340" s="144"/>
      <c r="C340" s="58" t="s">
        <v>118</v>
      </c>
      <c r="D340" s="52">
        <f>$H$2</f>
        <v>13540</v>
      </c>
      <c r="E340" s="43">
        <v>1</v>
      </c>
    </row>
    <row r="341" spans="1:5" ht="15.75" thickBot="1" x14ac:dyDescent="0.3">
      <c r="A341" s="30"/>
      <c r="B341" s="144"/>
      <c r="C341" s="59" t="s">
        <v>115</v>
      </c>
      <c r="D341" s="52">
        <f>$I$2*E341</f>
        <v>4062</v>
      </c>
      <c r="E341" s="43">
        <v>1</v>
      </c>
    </row>
    <row r="342" spans="1:5" ht="15.75" thickBot="1" x14ac:dyDescent="0.3">
      <c r="A342" s="30"/>
      <c r="B342" s="144"/>
      <c r="C342" s="59" t="s">
        <v>129</v>
      </c>
      <c r="D342" s="52">
        <f>$O$2</f>
        <v>9478</v>
      </c>
      <c r="E342" s="43">
        <v>1</v>
      </c>
    </row>
    <row r="343" spans="1:5" ht="15.75" thickBot="1" x14ac:dyDescent="0.3">
      <c r="A343" s="30"/>
      <c r="B343" s="144"/>
      <c r="C343" s="60" t="s">
        <v>112</v>
      </c>
      <c r="D343" s="52">
        <f>$K$2*E343</f>
        <v>2708</v>
      </c>
      <c r="E343" s="43">
        <v>1</v>
      </c>
    </row>
    <row r="344" spans="1:5" ht="15.75" thickBot="1" x14ac:dyDescent="0.3">
      <c r="A344" s="30"/>
      <c r="B344" s="144"/>
      <c r="C344" s="58" t="s">
        <v>113</v>
      </c>
      <c r="D344" s="52">
        <f>$L$2</f>
        <v>13540</v>
      </c>
      <c r="E344" s="43">
        <v>1</v>
      </c>
    </row>
    <row r="345" spans="1:5" ht="15.75" thickBot="1" x14ac:dyDescent="0.3">
      <c r="A345" s="30"/>
      <c r="B345" s="144"/>
      <c r="C345" s="58" t="s">
        <v>128</v>
      </c>
      <c r="D345" s="52">
        <f>$J$2*E345</f>
        <v>0</v>
      </c>
      <c r="E345" s="43">
        <v>0</v>
      </c>
    </row>
    <row r="346" spans="1:5" ht="15.75" thickBot="1" x14ac:dyDescent="0.3">
      <c r="A346" s="30"/>
      <c r="B346" s="144"/>
      <c r="C346" s="58" t="s">
        <v>114</v>
      </c>
      <c r="D346" s="52">
        <f>$M$2*E346</f>
        <v>0</v>
      </c>
      <c r="E346" s="43">
        <v>0</v>
      </c>
    </row>
    <row r="347" spans="1:5" ht="15.75" thickBot="1" x14ac:dyDescent="0.3">
      <c r="A347" s="30"/>
      <c r="B347" s="144"/>
      <c r="C347" s="58" t="s">
        <v>142</v>
      </c>
      <c r="D347" s="52">
        <f>$P$2*E347</f>
        <v>6770</v>
      </c>
      <c r="E347" s="43">
        <v>1</v>
      </c>
    </row>
    <row r="348" spans="1:5" ht="15.75" thickBot="1" x14ac:dyDescent="0.3">
      <c r="A348" s="8"/>
      <c r="B348" s="145"/>
      <c r="C348" s="58" t="s">
        <v>116</v>
      </c>
      <c r="D348" s="53">
        <f>SUM(D339:D347)</f>
        <v>63638</v>
      </c>
      <c r="E348" s="43">
        <v>1</v>
      </c>
    </row>
    <row r="349" spans="1:5" ht="15.75" thickBot="1" x14ac:dyDescent="0.3">
      <c r="A349" s="64" t="s">
        <v>60</v>
      </c>
      <c r="B349" s="143">
        <v>35000</v>
      </c>
      <c r="C349" s="60" t="s">
        <v>111</v>
      </c>
      <c r="D349" s="50">
        <f>$G$2</f>
        <v>13540</v>
      </c>
      <c r="E349" s="43">
        <v>1</v>
      </c>
    </row>
    <row r="350" spans="1:5" ht="15.75" thickBot="1" x14ac:dyDescent="0.3">
      <c r="A350" s="83" t="s">
        <v>159</v>
      </c>
      <c r="B350" s="144"/>
      <c r="C350" s="58" t="s">
        <v>118</v>
      </c>
      <c r="D350" s="52">
        <f>$H$2</f>
        <v>13540</v>
      </c>
      <c r="E350" s="43">
        <v>1</v>
      </c>
    </row>
    <row r="351" spans="1:5" ht="15.75" thickBot="1" x14ac:dyDescent="0.3">
      <c r="A351" s="83" t="s">
        <v>160</v>
      </c>
      <c r="B351" s="144"/>
      <c r="C351" s="59" t="s">
        <v>115</v>
      </c>
      <c r="D351" s="52">
        <f>$I$2*E351</f>
        <v>4062</v>
      </c>
      <c r="E351" s="43">
        <v>1</v>
      </c>
    </row>
    <row r="352" spans="1:5" ht="15.75" thickBot="1" x14ac:dyDescent="0.3">
      <c r="A352" s="68"/>
      <c r="B352" s="144"/>
      <c r="C352" s="59" t="s">
        <v>129</v>
      </c>
      <c r="D352" s="52">
        <f>$O$2</f>
        <v>9478</v>
      </c>
      <c r="E352" s="43">
        <v>1</v>
      </c>
    </row>
    <row r="353" spans="1:5" ht="15.75" thickBot="1" x14ac:dyDescent="0.3">
      <c r="A353" s="68"/>
      <c r="B353" s="144"/>
      <c r="C353" s="60" t="s">
        <v>112</v>
      </c>
      <c r="D353" s="52">
        <f>$K$2*E353</f>
        <v>2708</v>
      </c>
      <c r="E353" s="43">
        <v>1</v>
      </c>
    </row>
    <row r="354" spans="1:5" ht="15.75" thickBot="1" x14ac:dyDescent="0.3">
      <c r="A354" s="68"/>
      <c r="B354" s="144"/>
      <c r="C354" s="58" t="s">
        <v>113</v>
      </c>
      <c r="D354" s="52">
        <f>$L$2</f>
        <v>13540</v>
      </c>
      <c r="E354" s="43">
        <v>1</v>
      </c>
    </row>
    <row r="355" spans="1:5" ht="15.75" thickBot="1" x14ac:dyDescent="0.3">
      <c r="A355" s="68"/>
      <c r="B355" s="144"/>
      <c r="C355" s="58" t="s">
        <v>128</v>
      </c>
      <c r="D355" s="52">
        <f>$J$2*E355</f>
        <v>0</v>
      </c>
      <c r="E355" s="43">
        <v>0</v>
      </c>
    </row>
    <row r="356" spans="1:5" ht="15.75" thickBot="1" x14ac:dyDescent="0.3">
      <c r="A356" s="68"/>
      <c r="B356" s="144"/>
      <c r="C356" s="58" t="s">
        <v>114</v>
      </c>
      <c r="D356" s="52">
        <f>$M$2*E356</f>
        <v>0</v>
      </c>
      <c r="E356" s="43">
        <v>0</v>
      </c>
    </row>
    <row r="357" spans="1:5" ht="15.75" thickBot="1" x14ac:dyDescent="0.3">
      <c r="A357" s="68"/>
      <c r="B357" s="144"/>
      <c r="C357" s="58" t="s">
        <v>142</v>
      </c>
      <c r="D357" s="52">
        <f>$P$2*E357</f>
        <v>6770</v>
      </c>
      <c r="E357" s="43">
        <v>1</v>
      </c>
    </row>
    <row r="358" spans="1:5" ht="15.75" thickBot="1" x14ac:dyDescent="0.3">
      <c r="A358" s="64"/>
      <c r="B358" s="146"/>
      <c r="C358" s="58" t="s">
        <v>116</v>
      </c>
      <c r="D358" s="53">
        <f>SUM(D349:D357)</f>
        <v>63638</v>
      </c>
      <c r="E358" s="43">
        <v>1</v>
      </c>
    </row>
    <row r="359" spans="1:5" ht="15.75" thickBot="1" x14ac:dyDescent="0.3">
      <c r="A359" s="49" t="s">
        <v>61</v>
      </c>
      <c r="B359" s="147">
        <v>15000</v>
      </c>
      <c r="C359" s="60" t="s">
        <v>111</v>
      </c>
      <c r="D359" s="50">
        <f>$G$2</f>
        <v>13540</v>
      </c>
      <c r="E359" s="43">
        <v>1</v>
      </c>
    </row>
    <row r="360" spans="1:5" ht="15.75" thickBot="1" x14ac:dyDescent="0.3">
      <c r="A360" s="157" t="s">
        <v>106</v>
      </c>
      <c r="B360" s="144"/>
      <c r="C360" s="58" t="s">
        <v>118</v>
      </c>
      <c r="D360" s="52">
        <f>$H$2</f>
        <v>13540</v>
      </c>
      <c r="E360" s="43">
        <v>1</v>
      </c>
    </row>
    <row r="361" spans="1:5" ht="15.75" thickBot="1" x14ac:dyDescent="0.3">
      <c r="A361" s="158"/>
      <c r="B361" s="144"/>
      <c r="C361" s="59" t="s">
        <v>115</v>
      </c>
      <c r="D361" s="52">
        <f>$I$2*E361</f>
        <v>4062</v>
      </c>
      <c r="E361" s="43">
        <v>1</v>
      </c>
    </row>
    <row r="362" spans="1:5" ht="15.75" thickBot="1" x14ac:dyDescent="0.3">
      <c r="A362" s="158"/>
      <c r="B362" s="144"/>
      <c r="C362" s="59" t="s">
        <v>129</v>
      </c>
      <c r="D362" s="52">
        <f>$O$2</f>
        <v>9478</v>
      </c>
      <c r="E362" s="43">
        <v>1</v>
      </c>
    </row>
    <row r="363" spans="1:5" ht="15.75" thickBot="1" x14ac:dyDescent="0.3">
      <c r="A363" s="158"/>
      <c r="B363" s="144"/>
      <c r="C363" s="60" t="s">
        <v>112</v>
      </c>
      <c r="D363" s="52">
        <f>$K$2*E363</f>
        <v>2708</v>
      </c>
      <c r="E363" s="43">
        <v>1</v>
      </c>
    </row>
    <row r="364" spans="1:5" ht="15.75" thickBot="1" x14ac:dyDescent="0.3">
      <c r="A364" s="158"/>
      <c r="B364" s="144"/>
      <c r="C364" s="58" t="s">
        <v>113</v>
      </c>
      <c r="D364" s="52">
        <f>$L$2</f>
        <v>13540</v>
      </c>
      <c r="E364" s="43">
        <v>1</v>
      </c>
    </row>
    <row r="365" spans="1:5" ht="15.75" thickBot="1" x14ac:dyDescent="0.3">
      <c r="A365" s="158"/>
      <c r="B365" s="144"/>
      <c r="C365" s="58" t="s">
        <v>128</v>
      </c>
      <c r="D365" s="52">
        <f>$J$2*E365</f>
        <v>0</v>
      </c>
      <c r="E365" s="43">
        <v>0</v>
      </c>
    </row>
    <row r="366" spans="1:5" ht="15.75" thickBot="1" x14ac:dyDescent="0.3">
      <c r="A366" s="158"/>
      <c r="B366" s="144"/>
      <c r="C366" s="58" t="s">
        <v>114</v>
      </c>
      <c r="D366" s="52">
        <f>$M$2*E366</f>
        <v>0</v>
      </c>
      <c r="E366" s="43">
        <v>0</v>
      </c>
    </row>
    <row r="367" spans="1:5" ht="15.75" thickBot="1" x14ac:dyDescent="0.3">
      <c r="A367" s="158"/>
      <c r="B367" s="144"/>
      <c r="C367" s="58" t="s">
        <v>142</v>
      </c>
      <c r="D367" s="52">
        <f>$P$2*E367</f>
        <v>6770</v>
      </c>
      <c r="E367" s="43">
        <v>1</v>
      </c>
    </row>
    <row r="368" spans="1:5" ht="15.75" thickBot="1" x14ac:dyDescent="0.3">
      <c r="A368" s="8"/>
      <c r="B368" s="145"/>
      <c r="C368" s="58" t="s">
        <v>116</v>
      </c>
      <c r="D368" s="53">
        <f>SUM(D359:D367)</f>
        <v>63638</v>
      </c>
      <c r="E368" s="43">
        <v>1</v>
      </c>
    </row>
    <row r="369" spans="1:5" ht="15.75" thickBot="1" x14ac:dyDescent="0.3">
      <c r="A369" s="70" t="s">
        <v>62</v>
      </c>
      <c r="B369" s="143">
        <v>90000</v>
      </c>
      <c r="C369" s="59" t="s">
        <v>110</v>
      </c>
      <c r="D369" s="106">
        <f>MIN((E369/$F$2),400000)</f>
        <v>2E-3</v>
      </c>
      <c r="E369" s="43">
        <v>1</v>
      </c>
    </row>
    <row r="370" spans="1:5" ht="15.75" thickBot="1" x14ac:dyDescent="0.3">
      <c r="A370" s="83" t="s">
        <v>159</v>
      </c>
      <c r="B370" s="144"/>
      <c r="C370" s="60" t="s">
        <v>111</v>
      </c>
      <c r="D370" s="50">
        <f>$G$2</f>
        <v>13540</v>
      </c>
      <c r="E370" s="43">
        <v>1</v>
      </c>
    </row>
    <row r="371" spans="1:5" ht="15.75" thickBot="1" x14ac:dyDescent="0.3">
      <c r="A371" s="73" t="s">
        <v>154</v>
      </c>
      <c r="B371" s="144"/>
      <c r="C371" s="58" t="s">
        <v>118</v>
      </c>
      <c r="D371" s="52">
        <f>$H$2</f>
        <v>13540</v>
      </c>
      <c r="E371" s="43">
        <v>1</v>
      </c>
    </row>
    <row r="372" spans="1:5" ht="15.75" thickBot="1" x14ac:dyDescent="0.3">
      <c r="A372" s="73"/>
      <c r="B372" s="144"/>
      <c r="C372" s="59" t="s">
        <v>115</v>
      </c>
      <c r="D372" s="52">
        <f>$I$2*E372</f>
        <v>4062</v>
      </c>
      <c r="E372" s="43">
        <v>1</v>
      </c>
    </row>
    <row r="373" spans="1:5" ht="15.75" thickBot="1" x14ac:dyDescent="0.3">
      <c r="A373" s="73"/>
      <c r="B373" s="144"/>
      <c r="C373" s="60" t="s">
        <v>112</v>
      </c>
      <c r="D373" s="52">
        <f>$K$2*E373</f>
        <v>2708</v>
      </c>
      <c r="E373" s="43">
        <v>1</v>
      </c>
    </row>
    <row r="374" spans="1:5" ht="15.75" thickBot="1" x14ac:dyDescent="0.3">
      <c r="A374" s="73"/>
      <c r="B374" s="144"/>
      <c r="C374" s="58" t="s">
        <v>113</v>
      </c>
      <c r="D374" s="52">
        <f>$L$2</f>
        <v>13540</v>
      </c>
      <c r="E374" s="43">
        <v>1</v>
      </c>
    </row>
    <row r="375" spans="1:5" ht="15.75" thickBot="1" x14ac:dyDescent="0.3">
      <c r="A375" s="80"/>
      <c r="B375" s="144"/>
      <c r="C375" s="58" t="s">
        <v>114</v>
      </c>
      <c r="D375" s="52">
        <f>$M$2*E375</f>
        <v>0</v>
      </c>
      <c r="E375" s="43">
        <v>0</v>
      </c>
    </row>
    <row r="376" spans="1:5" ht="15.75" thickBot="1" x14ac:dyDescent="0.3">
      <c r="A376" s="80"/>
      <c r="B376" s="144"/>
      <c r="C376" s="58" t="s">
        <v>144</v>
      </c>
      <c r="D376" s="52">
        <f>$P$2*E376</f>
        <v>6770</v>
      </c>
      <c r="E376" s="43">
        <v>1</v>
      </c>
    </row>
    <row r="377" spans="1:5" ht="15.75" thickBot="1" x14ac:dyDescent="0.3">
      <c r="A377" s="78"/>
      <c r="B377" s="146"/>
      <c r="C377" s="58" t="s">
        <v>116</v>
      </c>
      <c r="D377" s="53">
        <f>SUM(D369:D375)</f>
        <v>47390.002</v>
      </c>
      <c r="E377" s="43">
        <v>1</v>
      </c>
    </row>
    <row r="378" spans="1:5" ht="15.75" thickBot="1" x14ac:dyDescent="0.3">
      <c r="A378" s="64" t="s">
        <v>63</v>
      </c>
      <c r="B378" s="147">
        <v>35000</v>
      </c>
      <c r="C378" s="59"/>
      <c r="D378" s="148" t="s">
        <v>125</v>
      </c>
      <c r="E378" s="43">
        <v>1</v>
      </c>
    </row>
    <row r="379" spans="1:5" ht="15.75" thickBot="1" x14ac:dyDescent="0.3">
      <c r="A379" s="83" t="s">
        <v>64</v>
      </c>
      <c r="B379" s="144"/>
      <c r="C379" s="64" t="s">
        <v>65</v>
      </c>
      <c r="D379" s="149"/>
      <c r="E379" s="43">
        <v>1</v>
      </c>
    </row>
    <row r="380" spans="1:5" ht="15.75" thickBot="1" x14ac:dyDescent="0.3">
      <c r="A380" s="83" t="s">
        <v>65</v>
      </c>
      <c r="B380" s="144"/>
      <c r="C380" s="64" t="s">
        <v>66</v>
      </c>
      <c r="D380" s="149"/>
      <c r="E380" s="43">
        <v>1</v>
      </c>
    </row>
    <row r="381" spans="1:5" ht="15.75" thickBot="1" x14ac:dyDescent="0.3">
      <c r="A381" s="83" t="s">
        <v>66</v>
      </c>
      <c r="B381" s="144"/>
      <c r="C381" s="64" t="s">
        <v>67</v>
      </c>
      <c r="D381" s="149"/>
      <c r="E381" s="43">
        <v>1</v>
      </c>
    </row>
    <row r="382" spans="1:5" ht="15.75" thickBot="1" x14ac:dyDescent="0.3">
      <c r="A382" s="83" t="s">
        <v>67</v>
      </c>
      <c r="B382" s="144"/>
      <c r="C382" s="59"/>
      <c r="D382" s="149"/>
      <c r="E382" s="43">
        <v>1</v>
      </c>
    </row>
    <row r="383" spans="1:5" ht="15.75" thickBot="1" x14ac:dyDescent="0.3">
      <c r="A383" s="49" t="s">
        <v>69</v>
      </c>
      <c r="B383" s="143">
        <v>65000</v>
      </c>
      <c r="C383" s="60" t="s">
        <v>111</v>
      </c>
      <c r="D383" s="50">
        <f>$G$2</f>
        <v>13540</v>
      </c>
      <c r="E383" s="43">
        <v>1</v>
      </c>
    </row>
    <row r="384" spans="1:5" ht="15.75" thickBot="1" x14ac:dyDescent="0.3">
      <c r="A384" s="95" t="s">
        <v>154</v>
      </c>
      <c r="B384" s="144"/>
      <c r="C384" s="58" t="s">
        <v>118</v>
      </c>
      <c r="D384" s="52">
        <f>$H$2</f>
        <v>13540</v>
      </c>
      <c r="E384" s="43">
        <v>1</v>
      </c>
    </row>
    <row r="385" spans="1:5" ht="15.75" thickBot="1" x14ac:dyDescent="0.3">
      <c r="A385" s="30"/>
      <c r="B385" s="144"/>
      <c r="C385" s="59" t="s">
        <v>115</v>
      </c>
      <c r="D385" s="52">
        <f>$I$2*E385</f>
        <v>4062</v>
      </c>
      <c r="E385" s="43">
        <v>1</v>
      </c>
    </row>
    <row r="386" spans="1:5" ht="15.75" thickBot="1" x14ac:dyDescent="0.3">
      <c r="A386" s="30"/>
      <c r="B386" s="144"/>
      <c r="C386" s="59" t="s">
        <v>129</v>
      </c>
      <c r="D386" s="52">
        <f>$O$2</f>
        <v>9478</v>
      </c>
      <c r="E386" s="43">
        <v>1</v>
      </c>
    </row>
    <row r="387" spans="1:5" ht="15.75" thickBot="1" x14ac:dyDescent="0.3">
      <c r="A387" s="30"/>
      <c r="B387" s="144"/>
      <c r="C387" s="60" t="s">
        <v>112</v>
      </c>
      <c r="D387" s="52">
        <f>$K$2*E387</f>
        <v>2708</v>
      </c>
      <c r="E387" s="43">
        <v>1</v>
      </c>
    </row>
    <row r="388" spans="1:5" ht="15.75" thickBot="1" x14ac:dyDescent="0.3">
      <c r="A388" s="30"/>
      <c r="B388" s="144"/>
      <c r="C388" s="58" t="s">
        <v>113</v>
      </c>
      <c r="D388" s="52">
        <f>$L$2</f>
        <v>13540</v>
      </c>
      <c r="E388" s="43">
        <v>1</v>
      </c>
    </row>
    <row r="389" spans="1:5" ht="15.75" thickBot="1" x14ac:dyDescent="0.3">
      <c r="A389" s="30"/>
      <c r="B389" s="144"/>
      <c r="C389" s="58" t="s">
        <v>128</v>
      </c>
      <c r="D389" s="52">
        <f>$J$2*E389</f>
        <v>0</v>
      </c>
      <c r="E389" s="43">
        <v>0</v>
      </c>
    </row>
    <row r="390" spans="1:5" ht="15.75" thickBot="1" x14ac:dyDescent="0.3">
      <c r="A390" s="30"/>
      <c r="B390" s="144"/>
      <c r="C390" s="58" t="s">
        <v>114</v>
      </c>
      <c r="D390" s="52">
        <f>$M$2*E390</f>
        <v>0</v>
      </c>
      <c r="E390" s="43">
        <v>0</v>
      </c>
    </row>
    <row r="391" spans="1:5" ht="15.75" thickBot="1" x14ac:dyDescent="0.3">
      <c r="A391" s="30"/>
      <c r="B391" s="144"/>
      <c r="C391" s="58" t="s">
        <v>142</v>
      </c>
      <c r="D391" s="52">
        <f>$P$2*E391</f>
        <v>6770</v>
      </c>
      <c r="E391" s="43">
        <v>1</v>
      </c>
    </row>
    <row r="392" spans="1:5" ht="15.75" thickBot="1" x14ac:dyDescent="0.3">
      <c r="A392" s="8"/>
      <c r="B392" s="145"/>
      <c r="C392" s="58" t="s">
        <v>116</v>
      </c>
      <c r="D392" s="53">
        <f>SUM(D383:D391)</f>
        <v>63638</v>
      </c>
      <c r="E392" s="43">
        <v>1</v>
      </c>
    </row>
    <row r="393" spans="1:5" ht="15.75" thickBot="1" x14ac:dyDescent="0.3">
      <c r="A393" s="49" t="s">
        <v>70</v>
      </c>
      <c r="B393" s="143">
        <v>110000</v>
      </c>
      <c r="C393" s="60" t="s">
        <v>111</v>
      </c>
      <c r="D393" s="50">
        <f>$G$2</f>
        <v>13540</v>
      </c>
      <c r="E393" s="43">
        <v>1</v>
      </c>
    </row>
    <row r="394" spans="1:5" ht="15.75" thickBot="1" x14ac:dyDescent="0.3">
      <c r="A394" s="95" t="s">
        <v>154</v>
      </c>
      <c r="B394" s="144"/>
      <c r="C394" s="58" t="s">
        <v>118</v>
      </c>
      <c r="D394" s="52">
        <f>$H$2</f>
        <v>13540</v>
      </c>
      <c r="E394" s="43">
        <v>1</v>
      </c>
    </row>
    <row r="395" spans="1:5" ht="15.75" thickBot="1" x14ac:dyDescent="0.3">
      <c r="A395" s="30"/>
      <c r="B395" s="144"/>
      <c r="C395" s="59" t="s">
        <v>115</v>
      </c>
      <c r="D395" s="52">
        <f>$I$2*E395</f>
        <v>4062</v>
      </c>
      <c r="E395" s="43">
        <v>1</v>
      </c>
    </row>
    <row r="396" spans="1:5" ht="15.75" thickBot="1" x14ac:dyDescent="0.3">
      <c r="A396" s="30"/>
      <c r="B396" s="144"/>
      <c r="C396" s="59" t="s">
        <v>129</v>
      </c>
      <c r="D396" s="52">
        <f>$O$2</f>
        <v>9478</v>
      </c>
      <c r="E396" s="43">
        <v>1</v>
      </c>
    </row>
    <row r="397" spans="1:5" ht="15.75" thickBot="1" x14ac:dyDescent="0.3">
      <c r="A397" s="30"/>
      <c r="B397" s="144"/>
      <c r="C397" s="60" t="s">
        <v>112</v>
      </c>
      <c r="D397" s="52">
        <f>$K$2*E397</f>
        <v>2708</v>
      </c>
      <c r="E397" s="43">
        <v>1</v>
      </c>
    </row>
    <row r="398" spans="1:5" ht="15.75" thickBot="1" x14ac:dyDescent="0.3">
      <c r="A398" s="30"/>
      <c r="B398" s="144"/>
      <c r="C398" s="58" t="s">
        <v>113</v>
      </c>
      <c r="D398" s="52">
        <f>$L$2</f>
        <v>13540</v>
      </c>
      <c r="E398" s="43">
        <v>1</v>
      </c>
    </row>
    <row r="399" spans="1:5" ht="15.75" thickBot="1" x14ac:dyDescent="0.3">
      <c r="A399" s="30"/>
      <c r="B399" s="144"/>
      <c r="C399" s="58" t="s">
        <v>128</v>
      </c>
      <c r="D399" s="52">
        <f>$J$2*E399</f>
        <v>0</v>
      </c>
      <c r="E399" s="43">
        <v>0</v>
      </c>
    </row>
    <row r="400" spans="1:5" ht="15.75" thickBot="1" x14ac:dyDescent="0.3">
      <c r="A400" s="30"/>
      <c r="B400" s="144"/>
      <c r="C400" s="58" t="s">
        <v>114</v>
      </c>
      <c r="D400" s="52">
        <f>$M$2*E400</f>
        <v>0</v>
      </c>
      <c r="E400" s="43">
        <v>0</v>
      </c>
    </row>
    <row r="401" spans="1:5" ht="15.75" thickBot="1" x14ac:dyDescent="0.3">
      <c r="A401" s="30"/>
      <c r="B401" s="144"/>
      <c r="C401" s="58" t="s">
        <v>142</v>
      </c>
      <c r="D401" s="52">
        <f>$P$2*E401</f>
        <v>6770</v>
      </c>
      <c r="E401" s="43">
        <v>1</v>
      </c>
    </row>
    <row r="402" spans="1:5" ht="15.75" thickBot="1" x14ac:dyDescent="0.3">
      <c r="A402" s="8"/>
      <c r="B402" s="145"/>
      <c r="C402" s="58" t="s">
        <v>116</v>
      </c>
      <c r="D402" s="53">
        <f>SUM(D393:D401)</f>
        <v>63638</v>
      </c>
      <c r="E402" s="43">
        <v>1</v>
      </c>
    </row>
    <row r="403" spans="1:5" ht="15.75" thickBot="1" x14ac:dyDescent="0.3">
      <c r="A403" s="49" t="s">
        <v>71</v>
      </c>
      <c r="B403" s="143">
        <v>45000</v>
      </c>
      <c r="C403" s="60" t="s">
        <v>111</v>
      </c>
      <c r="D403" s="50">
        <f>$G$2</f>
        <v>13540</v>
      </c>
      <c r="E403" s="43">
        <v>1</v>
      </c>
    </row>
    <row r="404" spans="1:5" ht="15.75" thickBot="1" x14ac:dyDescent="0.3">
      <c r="A404" s="83" t="s">
        <v>159</v>
      </c>
      <c r="B404" s="144"/>
      <c r="C404" s="58" t="s">
        <v>118</v>
      </c>
      <c r="D404" s="52">
        <f>$H$2</f>
        <v>13540</v>
      </c>
      <c r="E404" s="43">
        <v>1</v>
      </c>
    </row>
    <row r="405" spans="1:5" ht="15.75" thickBot="1" x14ac:dyDescent="0.3">
      <c r="A405" s="83" t="s">
        <v>189</v>
      </c>
      <c r="B405" s="144"/>
      <c r="C405" s="59" t="s">
        <v>115</v>
      </c>
      <c r="D405" s="52">
        <f>$I$2*E405</f>
        <v>4062</v>
      </c>
      <c r="E405" s="43">
        <v>1</v>
      </c>
    </row>
    <row r="406" spans="1:5" ht="15.75" thickBot="1" x14ac:dyDescent="0.3">
      <c r="A406" s="30"/>
      <c r="B406" s="144"/>
      <c r="C406" s="59" t="s">
        <v>129</v>
      </c>
      <c r="D406" s="52">
        <f>$O$2</f>
        <v>9478</v>
      </c>
      <c r="E406" s="43">
        <v>1</v>
      </c>
    </row>
    <row r="407" spans="1:5" ht="15.75" thickBot="1" x14ac:dyDescent="0.3">
      <c r="A407" s="30"/>
      <c r="B407" s="144"/>
      <c r="C407" s="60" t="s">
        <v>112</v>
      </c>
      <c r="D407" s="52">
        <f>$K$2*E407</f>
        <v>2708</v>
      </c>
      <c r="E407" s="43">
        <v>1</v>
      </c>
    </row>
    <row r="408" spans="1:5" ht="15.75" thickBot="1" x14ac:dyDescent="0.3">
      <c r="A408" s="30"/>
      <c r="B408" s="144"/>
      <c r="C408" s="58" t="s">
        <v>113</v>
      </c>
      <c r="D408" s="52">
        <f>$L$2</f>
        <v>13540</v>
      </c>
      <c r="E408" s="43">
        <v>1</v>
      </c>
    </row>
    <row r="409" spans="1:5" ht="15.75" thickBot="1" x14ac:dyDescent="0.3">
      <c r="A409" s="30"/>
      <c r="B409" s="144"/>
      <c r="C409" s="58" t="s">
        <v>128</v>
      </c>
      <c r="D409" s="52">
        <f>$J$2*E409</f>
        <v>0</v>
      </c>
      <c r="E409" s="43">
        <v>0</v>
      </c>
    </row>
    <row r="410" spans="1:5" ht="15.75" thickBot="1" x14ac:dyDescent="0.3">
      <c r="A410" s="30"/>
      <c r="B410" s="144"/>
      <c r="C410" s="58" t="s">
        <v>114</v>
      </c>
      <c r="D410" s="52">
        <f>$M$2*E410</f>
        <v>0</v>
      </c>
      <c r="E410" s="43">
        <v>0</v>
      </c>
    </row>
    <row r="411" spans="1:5" ht="15.75" thickBot="1" x14ac:dyDescent="0.3">
      <c r="A411" s="30"/>
      <c r="B411" s="144"/>
      <c r="C411" s="58" t="s">
        <v>142</v>
      </c>
      <c r="D411" s="52">
        <f>$P$2*E411</f>
        <v>6770</v>
      </c>
      <c r="E411" s="43">
        <v>1</v>
      </c>
    </row>
    <row r="412" spans="1:5" ht="15.75" thickBot="1" x14ac:dyDescent="0.3">
      <c r="A412" s="8"/>
      <c r="B412" s="145"/>
      <c r="C412" s="58" t="s">
        <v>116</v>
      </c>
      <c r="D412" s="53">
        <f>SUM(D403:D411)</f>
        <v>63638</v>
      </c>
      <c r="E412" s="43">
        <v>1</v>
      </c>
    </row>
    <row r="413" spans="1:5" ht="15.75" thickBot="1" x14ac:dyDescent="0.3">
      <c r="A413" s="49" t="s">
        <v>72</v>
      </c>
      <c r="B413" s="143">
        <v>45000</v>
      </c>
      <c r="C413" s="60" t="s">
        <v>111</v>
      </c>
      <c r="D413" s="50">
        <f>$G$2</f>
        <v>13540</v>
      </c>
      <c r="E413" s="43">
        <v>1</v>
      </c>
    </row>
    <row r="414" spans="1:5" ht="15.75" thickBot="1" x14ac:dyDescent="0.3">
      <c r="A414" s="83" t="s">
        <v>159</v>
      </c>
      <c r="B414" s="144"/>
      <c r="C414" s="58" t="s">
        <v>118</v>
      </c>
      <c r="D414" s="52">
        <f>$H$2</f>
        <v>13540</v>
      </c>
      <c r="E414" s="43">
        <v>1</v>
      </c>
    </row>
    <row r="415" spans="1:5" ht="15.75" thickBot="1" x14ac:dyDescent="0.3">
      <c r="A415" s="83" t="s">
        <v>189</v>
      </c>
      <c r="B415" s="144"/>
      <c r="C415" s="59" t="s">
        <v>115</v>
      </c>
      <c r="D415" s="52">
        <f>$I$2*E415</f>
        <v>4062</v>
      </c>
      <c r="E415" s="43">
        <v>1</v>
      </c>
    </row>
    <row r="416" spans="1:5" ht="15.75" thickBot="1" x14ac:dyDescent="0.3">
      <c r="A416" s="30"/>
      <c r="B416" s="144"/>
      <c r="C416" s="59" t="s">
        <v>129</v>
      </c>
      <c r="D416" s="52">
        <f>$O$2</f>
        <v>9478</v>
      </c>
      <c r="E416" s="43">
        <v>1</v>
      </c>
    </row>
    <row r="417" spans="1:5" ht="15.75" thickBot="1" x14ac:dyDescent="0.3">
      <c r="A417" s="30"/>
      <c r="B417" s="144"/>
      <c r="C417" s="60" t="s">
        <v>112</v>
      </c>
      <c r="D417" s="52">
        <f>$K$2*E417</f>
        <v>2708</v>
      </c>
      <c r="E417" s="43">
        <v>1</v>
      </c>
    </row>
    <row r="418" spans="1:5" ht="15.75" thickBot="1" x14ac:dyDescent="0.3">
      <c r="A418" s="30"/>
      <c r="B418" s="144"/>
      <c r="C418" s="58" t="s">
        <v>113</v>
      </c>
      <c r="D418" s="52">
        <f>$L$2</f>
        <v>13540</v>
      </c>
      <c r="E418" s="43">
        <v>1</v>
      </c>
    </row>
    <row r="419" spans="1:5" ht="15.75" thickBot="1" x14ac:dyDescent="0.3">
      <c r="A419" s="30"/>
      <c r="B419" s="144"/>
      <c r="C419" s="58" t="s">
        <v>128</v>
      </c>
      <c r="D419" s="52">
        <f>$J$2*E419</f>
        <v>0</v>
      </c>
      <c r="E419" s="43">
        <v>0</v>
      </c>
    </row>
    <row r="420" spans="1:5" ht="15.75" thickBot="1" x14ac:dyDescent="0.3">
      <c r="A420" s="30"/>
      <c r="B420" s="144"/>
      <c r="C420" s="58" t="s">
        <v>114</v>
      </c>
      <c r="D420" s="52">
        <f>$M$2*E420</f>
        <v>0</v>
      </c>
      <c r="E420" s="43">
        <v>0</v>
      </c>
    </row>
    <row r="421" spans="1:5" ht="15.75" thickBot="1" x14ac:dyDescent="0.3">
      <c r="A421" s="30"/>
      <c r="B421" s="144"/>
      <c r="C421" s="58" t="s">
        <v>142</v>
      </c>
      <c r="D421" s="52">
        <f>$P$2*E421</f>
        <v>6770</v>
      </c>
      <c r="E421" s="43">
        <v>1</v>
      </c>
    </row>
    <row r="422" spans="1:5" ht="15.75" thickBot="1" x14ac:dyDescent="0.3">
      <c r="A422" s="8"/>
      <c r="B422" s="145"/>
      <c r="C422" s="58" t="s">
        <v>116</v>
      </c>
      <c r="D422" s="53">
        <f>SUM(D413:D421)</f>
        <v>63638</v>
      </c>
      <c r="E422" s="43">
        <v>1</v>
      </c>
    </row>
    <row r="423" spans="1:5" ht="15.75" thickBot="1" x14ac:dyDescent="0.3">
      <c r="A423" s="69" t="s">
        <v>73</v>
      </c>
      <c r="B423" s="143">
        <v>95000</v>
      </c>
      <c r="C423" s="59" t="s">
        <v>110</v>
      </c>
      <c r="D423" s="106">
        <f>MIN((E423/$F$2),400000)</f>
        <v>2E-3</v>
      </c>
      <c r="E423" s="43">
        <v>1</v>
      </c>
    </row>
    <row r="424" spans="1:5" ht="15.75" thickBot="1" x14ac:dyDescent="0.3">
      <c r="A424" s="83" t="s">
        <v>159</v>
      </c>
      <c r="B424" s="144"/>
      <c r="C424" s="60" t="s">
        <v>111</v>
      </c>
      <c r="D424" s="50">
        <f>$G$2</f>
        <v>13540</v>
      </c>
      <c r="E424" s="43">
        <v>1</v>
      </c>
    </row>
    <row r="425" spans="1:5" ht="15.75" thickBot="1" x14ac:dyDescent="0.3">
      <c r="A425" s="83" t="s">
        <v>160</v>
      </c>
      <c r="B425" s="144"/>
      <c r="C425" s="58" t="s">
        <v>118</v>
      </c>
      <c r="D425" s="52">
        <f>$H$2</f>
        <v>13540</v>
      </c>
      <c r="E425" s="43">
        <v>1</v>
      </c>
    </row>
    <row r="426" spans="1:5" ht="15.75" thickBot="1" x14ac:dyDescent="0.3">
      <c r="A426" s="70" t="s">
        <v>74</v>
      </c>
      <c r="B426" s="144"/>
      <c r="C426" s="59" t="s">
        <v>115</v>
      </c>
      <c r="D426" s="52">
        <f>$I$2*E426</f>
        <v>4062</v>
      </c>
      <c r="E426" s="43">
        <v>1</v>
      </c>
    </row>
    <row r="427" spans="1:5" ht="15.75" thickBot="1" x14ac:dyDescent="0.3">
      <c r="A427" s="71" t="s">
        <v>75</v>
      </c>
      <c r="B427" s="144"/>
      <c r="C427" s="60" t="s">
        <v>112</v>
      </c>
      <c r="D427" s="52">
        <f>$K$2*E427</f>
        <v>2708</v>
      </c>
      <c r="E427" s="43">
        <v>1</v>
      </c>
    </row>
    <row r="428" spans="1:5" ht="15.75" thickBot="1" x14ac:dyDescent="0.3">
      <c r="A428" s="80"/>
      <c r="B428" s="144"/>
      <c r="C428" s="58" t="s">
        <v>113</v>
      </c>
      <c r="D428" s="52">
        <f>$L$2</f>
        <v>13540</v>
      </c>
      <c r="E428" s="43">
        <v>1</v>
      </c>
    </row>
    <row r="429" spans="1:5" ht="15.75" thickBot="1" x14ac:dyDescent="0.3">
      <c r="B429" s="144"/>
      <c r="C429" s="58" t="s">
        <v>114</v>
      </c>
      <c r="D429" s="52">
        <f>$M$2*E429</f>
        <v>0</v>
      </c>
      <c r="E429" s="43">
        <v>0</v>
      </c>
    </row>
    <row r="430" spans="1:5" ht="15.75" thickBot="1" x14ac:dyDescent="0.3">
      <c r="B430" s="144"/>
      <c r="C430" s="58" t="s">
        <v>144</v>
      </c>
      <c r="D430" s="52">
        <f>$P$2*E430</f>
        <v>6770</v>
      </c>
      <c r="E430" s="43">
        <v>1</v>
      </c>
    </row>
    <row r="431" spans="1:5" ht="15.75" thickBot="1" x14ac:dyDescent="0.3">
      <c r="B431" s="145"/>
      <c r="C431" s="58" t="s">
        <v>116</v>
      </c>
      <c r="D431" s="53">
        <f>SUM(D423:D429)</f>
        <v>47390.002</v>
      </c>
      <c r="E431" s="43">
        <v>1</v>
      </c>
    </row>
    <row r="432" spans="1:5" ht="15.75" thickBot="1" x14ac:dyDescent="0.3">
      <c r="A432" s="64" t="s">
        <v>76</v>
      </c>
      <c r="B432" s="31"/>
      <c r="C432" s="58"/>
      <c r="D432" s="55"/>
      <c r="E432" s="43">
        <v>1</v>
      </c>
    </row>
    <row r="433" spans="1:5" ht="26.25" thickBot="1" x14ac:dyDescent="0.3">
      <c r="A433" s="65" t="s">
        <v>108</v>
      </c>
      <c r="B433" s="66">
        <v>28000</v>
      </c>
      <c r="C433" s="59" t="s">
        <v>139</v>
      </c>
      <c r="D433" s="53">
        <v>28000</v>
      </c>
      <c r="E433" s="43">
        <v>1</v>
      </c>
    </row>
    <row r="434" spans="1:5" ht="15.75" thickBot="1" x14ac:dyDescent="0.3">
      <c r="A434" s="86"/>
      <c r="B434" s="66">
        <v>28000</v>
      </c>
      <c r="C434" s="59" t="s">
        <v>138</v>
      </c>
      <c r="D434" s="53">
        <v>28000</v>
      </c>
      <c r="E434" s="43">
        <v>1</v>
      </c>
    </row>
    <row r="435" spans="1:5" ht="15.75" thickBot="1" x14ac:dyDescent="0.3">
      <c r="A435" s="86"/>
      <c r="B435" s="66">
        <v>28000</v>
      </c>
      <c r="C435" s="59" t="s">
        <v>137</v>
      </c>
      <c r="D435" s="53">
        <v>28000</v>
      </c>
      <c r="E435" s="43">
        <v>1</v>
      </c>
    </row>
    <row r="436" spans="1:5" ht="15.75" thickBot="1" x14ac:dyDescent="0.3">
      <c r="A436" s="86"/>
      <c r="B436" s="66">
        <v>35000</v>
      </c>
      <c r="C436" s="59" t="s">
        <v>136</v>
      </c>
      <c r="D436" s="53">
        <v>35000</v>
      </c>
      <c r="E436" s="43">
        <v>1</v>
      </c>
    </row>
    <row r="437" spans="1:5" ht="15.75" thickBot="1" x14ac:dyDescent="0.3">
      <c r="A437" s="86"/>
      <c r="B437" s="66">
        <v>18000</v>
      </c>
      <c r="C437" s="59" t="s">
        <v>135</v>
      </c>
      <c r="D437" s="53">
        <v>18000</v>
      </c>
      <c r="E437" s="43">
        <v>1</v>
      </c>
    </row>
    <row r="438" spans="1:5" ht="15.75" thickBot="1" x14ac:dyDescent="0.3">
      <c r="A438" s="86"/>
      <c r="B438" s="66">
        <v>28000</v>
      </c>
      <c r="C438" s="59" t="s">
        <v>134</v>
      </c>
      <c r="D438" s="53">
        <v>28000</v>
      </c>
      <c r="E438" s="43">
        <v>1</v>
      </c>
    </row>
    <row r="439" spans="1:5" ht="15.75" thickBot="1" x14ac:dyDescent="0.3">
      <c r="B439" s="31"/>
      <c r="C439" s="58"/>
      <c r="D439" s="55">
        <f>2000*E439</f>
        <v>2000</v>
      </c>
      <c r="E439" s="43">
        <v>1</v>
      </c>
    </row>
    <row r="440" spans="1:5" ht="15.75" thickBot="1" x14ac:dyDescent="0.3">
      <c r="A440" s="69" t="s">
        <v>77</v>
      </c>
      <c r="B440" s="143">
        <v>65000</v>
      </c>
      <c r="C440" s="60" t="s">
        <v>111</v>
      </c>
      <c r="D440" s="50">
        <f>$G$2</f>
        <v>13540</v>
      </c>
      <c r="E440" s="43">
        <v>1</v>
      </c>
    </row>
    <row r="441" spans="1:5" ht="15.75" thickBot="1" x14ac:dyDescent="0.3">
      <c r="A441" s="83" t="s">
        <v>159</v>
      </c>
      <c r="B441" s="144"/>
      <c r="C441" s="58" t="s">
        <v>118</v>
      </c>
      <c r="D441" s="52">
        <f>$H$2</f>
        <v>13540</v>
      </c>
      <c r="E441" s="43">
        <v>1</v>
      </c>
    </row>
    <row r="442" spans="1:5" ht="15.75" thickBot="1" x14ac:dyDescent="0.3">
      <c r="A442" s="83" t="s">
        <v>160</v>
      </c>
      <c r="B442" s="144"/>
      <c r="C442" s="59" t="s">
        <v>115</v>
      </c>
      <c r="D442" s="52">
        <f>$I$2*E442</f>
        <v>4062</v>
      </c>
      <c r="E442" s="43">
        <v>1</v>
      </c>
    </row>
    <row r="443" spans="1:5" ht="15.75" thickBot="1" x14ac:dyDescent="0.3">
      <c r="A443" s="83" t="s">
        <v>154</v>
      </c>
      <c r="B443" s="144"/>
      <c r="C443" s="59" t="s">
        <v>129</v>
      </c>
      <c r="D443" s="52">
        <f>$O$2</f>
        <v>9478</v>
      </c>
      <c r="E443" s="43">
        <v>1</v>
      </c>
    </row>
    <row r="444" spans="1:5" ht="15.75" thickBot="1" x14ac:dyDescent="0.3">
      <c r="A444" s="76" t="s">
        <v>170</v>
      </c>
      <c r="B444" s="144"/>
      <c r="C444" s="60" t="s">
        <v>112</v>
      </c>
      <c r="D444" s="52">
        <f>$K$2*E444</f>
        <v>2708</v>
      </c>
      <c r="E444" s="43">
        <v>1</v>
      </c>
    </row>
    <row r="445" spans="1:5" ht="15.75" thickBot="1" x14ac:dyDescent="0.3">
      <c r="B445" s="144"/>
      <c r="C445" s="58" t="s">
        <v>113</v>
      </c>
      <c r="D445" s="52">
        <f>$L$2</f>
        <v>13540</v>
      </c>
      <c r="E445" s="43">
        <v>1</v>
      </c>
    </row>
    <row r="446" spans="1:5" ht="15.75" thickBot="1" x14ac:dyDescent="0.3">
      <c r="B446" s="144"/>
      <c r="C446" s="58" t="s">
        <v>128</v>
      </c>
      <c r="D446" s="52">
        <f>$J$2*E446</f>
        <v>0</v>
      </c>
      <c r="E446" s="43">
        <v>0</v>
      </c>
    </row>
    <row r="447" spans="1:5" ht="15.75" thickBot="1" x14ac:dyDescent="0.3">
      <c r="A447" s="70"/>
      <c r="B447" s="144"/>
      <c r="C447" s="58" t="s">
        <v>114</v>
      </c>
      <c r="D447" s="52">
        <f>$M$2*E447</f>
        <v>0</v>
      </c>
      <c r="E447" s="43">
        <v>0</v>
      </c>
    </row>
    <row r="448" spans="1:5" ht="15.75" thickBot="1" x14ac:dyDescent="0.3">
      <c r="A448" s="70"/>
      <c r="B448" s="144"/>
      <c r="C448" s="58" t="s">
        <v>142</v>
      </c>
      <c r="D448" s="52">
        <f>$P$2*E448</f>
        <v>6770</v>
      </c>
      <c r="E448" s="43">
        <v>1</v>
      </c>
    </row>
    <row r="449" spans="1:5" ht="15.75" thickBot="1" x14ac:dyDescent="0.3">
      <c r="A449" s="71"/>
      <c r="B449" s="145"/>
      <c r="C449" s="58" t="s">
        <v>116</v>
      </c>
      <c r="D449" s="53">
        <f>SUM(D440:D448)</f>
        <v>63638</v>
      </c>
      <c r="E449" s="43">
        <v>1</v>
      </c>
    </row>
    <row r="450" spans="1:5" ht="15.75" thickBot="1" x14ac:dyDescent="0.3">
      <c r="A450" s="49" t="s">
        <v>78</v>
      </c>
      <c r="B450" s="143">
        <v>35000</v>
      </c>
      <c r="C450" s="60" t="s">
        <v>111</v>
      </c>
      <c r="D450" s="50">
        <f>$G$2</f>
        <v>13540</v>
      </c>
      <c r="E450" s="43">
        <v>1</v>
      </c>
    </row>
    <row r="451" spans="1:5" ht="15.75" thickBot="1" x14ac:dyDescent="0.3">
      <c r="A451" s="83" t="s">
        <v>159</v>
      </c>
      <c r="B451" s="144"/>
      <c r="C451" s="58" t="s">
        <v>118</v>
      </c>
      <c r="D451" s="52">
        <f>$H$2</f>
        <v>13540</v>
      </c>
      <c r="E451" s="43">
        <v>1</v>
      </c>
    </row>
    <row r="452" spans="1:5" ht="15.75" thickBot="1" x14ac:dyDescent="0.3">
      <c r="A452" s="83" t="s">
        <v>160</v>
      </c>
      <c r="B452" s="144"/>
      <c r="C452" s="59" t="s">
        <v>115</v>
      </c>
      <c r="D452" s="52">
        <f>$I$2*E452</f>
        <v>4062</v>
      </c>
      <c r="E452" s="43">
        <v>1</v>
      </c>
    </row>
    <row r="453" spans="1:5" ht="15.75" thickBot="1" x14ac:dyDescent="0.3">
      <c r="A453" s="83"/>
      <c r="B453" s="144"/>
      <c r="C453" s="59" t="s">
        <v>129</v>
      </c>
      <c r="D453" s="52">
        <f>$O$2</f>
        <v>9478</v>
      </c>
      <c r="E453" s="43">
        <v>1</v>
      </c>
    </row>
    <row r="454" spans="1:5" ht="15.75" thickBot="1" x14ac:dyDescent="0.3">
      <c r="A454" s="76"/>
      <c r="B454" s="144"/>
      <c r="C454" s="60" t="s">
        <v>112</v>
      </c>
      <c r="D454" s="52">
        <f>$K$2*E454</f>
        <v>2708</v>
      </c>
      <c r="E454" s="43">
        <v>1</v>
      </c>
    </row>
    <row r="455" spans="1:5" ht="39" thickBot="1" x14ac:dyDescent="0.3">
      <c r="A455" s="73" t="s">
        <v>180</v>
      </c>
      <c r="B455" s="144"/>
      <c r="C455" s="58" t="s">
        <v>113</v>
      </c>
      <c r="D455" s="52">
        <f>$L$2</f>
        <v>13540</v>
      </c>
      <c r="E455" s="43">
        <v>1</v>
      </c>
    </row>
    <row r="456" spans="1:5" ht="15.75" thickBot="1" x14ac:dyDescent="0.3">
      <c r="A456" s="30"/>
      <c r="B456" s="144"/>
      <c r="C456" s="58" t="s">
        <v>128</v>
      </c>
      <c r="D456" s="52">
        <f>$J$2*E456</f>
        <v>0</v>
      </c>
      <c r="E456" s="43">
        <v>0</v>
      </c>
    </row>
    <row r="457" spans="1:5" ht="15.75" thickBot="1" x14ac:dyDescent="0.3">
      <c r="A457" s="30"/>
      <c r="B457" s="144"/>
      <c r="C457" s="58" t="s">
        <v>114</v>
      </c>
      <c r="D457" s="52">
        <f>$M$2*E457</f>
        <v>0</v>
      </c>
      <c r="E457" s="43">
        <v>0</v>
      </c>
    </row>
    <row r="458" spans="1:5" ht="15.75" thickBot="1" x14ac:dyDescent="0.3">
      <c r="A458" s="30"/>
      <c r="B458" s="144"/>
      <c r="C458" s="58" t="s">
        <v>142</v>
      </c>
      <c r="D458" s="52">
        <f>$P$2*E458</f>
        <v>6770</v>
      </c>
      <c r="E458" s="43">
        <v>1</v>
      </c>
    </row>
    <row r="459" spans="1:5" ht="15.75" thickBot="1" x14ac:dyDescent="0.3">
      <c r="A459" s="8"/>
      <c r="B459" s="145"/>
      <c r="C459" s="58" t="s">
        <v>116</v>
      </c>
      <c r="D459" s="53">
        <f>SUM(D450:D458)</f>
        <v>63638</v>
      </c>
      <c r="E459" s="43">
        <v>1</v>
      </c>
    </row>
    <row r="460" spans="1:5" ht="15.75" thickBot="1" x14ac:dyDescent="0.3">
      <c r="A460" s="49" t="s">
        <v>79</v>
      </c>
      <c r="B460" s="143">
        <v>90000</v>
      </c>
      <c r="C460" s="59" t="s">
        <v>110</v>
      </c>
      <c r="D460" s="106">
        <f>MIN((E460/$F$2),400000)</f>
        <v>2E-3</v>
      </c>
      <c r="E460" s="43">
        <v>1</v>
      </c>
    </row>
    <row r="461" spans="1:5" ht="15.75" thickBot="1" x14ac:dyDescent="0.3">
      <c r="A461" s="83" t="s">
        <v>159</v>
      </c>
      <c r="B461" s="144"/>
      <c r="C461" s="60" t="s">
        <v>111</v>
      </c>
      <c r="D461" s="50">
        <f>$G$2</f>
        <v>13540</v>
      </c>
      <c r="E461" s="43">
        <v>1</v>
      </c>
    </row>
    <row r="462" spans="1:5" ht="15.75" thickBot="1" x14ac:dyDescent="0.3">
      <c r="A462" s="83" t="s">
        <v>160</v>
      </c>
      <c r="B462" s="144"/>
      <c r="C462" s="58" t="s">
        <v>118</v>
      </c>
      <c r="D462" s="52">
        <f>$H$2</f>
        <v>13540</v>
      </c>
      <c r="E462" s="43">
        <v>1</v>
      </c>
    </row>
    <row r="463" spans="1:5" ht="15.75" thickBot="1" x14ac:dyDescent="0.3">
      <c r="A463" s="95" t="s">
        <v>190</v>
      </c>
      <c r="B463" s="144"/>
      <c r="C463" s="59" t="s">
        <v>115</v>
      </c>
      <c r="D463" s="52">
        <f>$I$2*E463</f>
        <v>4062</v>
      </c>
      <c r="E463" s="43">
        <v>1</v>
      </c>
    </row>
    <row r="464" spans="1:5" ht="26.25" thickBot="1" x14ac:dyDescent="0.3">
      <c r="A464" s="6" t="s">
        <v>107</v>
      </c>
      <c r="B464" s="144"/>
      <c r="C464" s="60" t="s">
        <v>112</v>
      </c>
      <c r="D464" s="52">
        <f>$K$2*E464</f>
        <v>2708</v>
      </c>
      <c r="E464" s="43">
        <v>1</v>
      </c>
    </row>
    <row r="465" spans="1:5" ht="15.75" thickBot="1" x14ac:dyDescent="0.3">
      <c r="A465" s="30"/>
      <c r="B465" s="144"/>
      <c r="C465" s="58" t="s">
        <v>113</v>
      </c>
      <c r="D465" s="52">
        <f>$L$2</f>
        <v>13540</v>
      </c>
      <c r="E465" s="43">
        <v>1</v>
      </c>
    </row>
    <row r="466" spans="1:5" ht="15.75" thickBot="1" x14ac:dyDescent="0.3">
      <c r="A466" s="30"/>
      <c r="B466" s="144"/>
      <c r="C466" s="58" t="s">
        <v>114</v>
      </c>
      <c r="D466" s="52">
        <f>$M$2*E466</f>
        <v>45000</v>
      </c>
      <c r="E466" s="43">
        <v>1</v>
      </c>
    </row>
    <row r="467" spans="1:5" ht="15.75" thickBot="1" x14ac:dyDescent="0.3">
      <c r="A467" s="30"/>
      <c r="B467" s="144"/>
      <c r="C467" s="58" t="s">
        <v>144</v>
      </c>
      <c r="D467" s="52">
        <f>$P$2*E467</f>
        <v>6770</v>
      </c>
      <c r="E467" s="43">
        <v>1</v>
      </c>
    </row>
    <row r="468" spans="1:5" ht="15.75" thickBot="1" x14ac:dyDescent="0.3">
      <c r="B468" s="144"/>
      <c r="C468" s="58"/>
      <c r="D468" s="106">
        <f>$N$2*E468</f>
        <v>25000</v>
      </c>
      <c r="E468" s="43">
        <v>1</v>
      </c>
    </row>
    <row r="469" spans="1:5" ht="15.75" thickBot="1" x14ac:dyDescent="0.3">
      <c r="A469" s="8"/>
      <c r="B469" s="145"/>
      <c r="C469" s="59"/>
      <c r="D469" s="53">
        <f>SUM(D460:D468)</f>
        <v>124160.00200000001</v>
      </c>
      <c r="E469" s="43">
        <v>1</v>
      </c>
    </row>
    <row r="470" spans="1:5" ht="15.75" thickBot="1" x14ac:dyDescent="0.3">
      <c r="A470" s="64" t="s">
        <v>82</v>
      </c>
      <c r="B470" s="143">
        <v>65000</v>
      </c>
      <c r="C470" s="59" t="s">
        <v>110</v>
      </c>
      <c r="D470" s="106">
        <f>MIN((E470/$F$2),400000)</f>
        <v>2E-3</v>
      </c>
      <c r="E470" s="43">
        <v>1</v>
      </c>
    </row>
    <row r="471" spans="1:5" ht="15.75" thickBot="1" x14ac:dyDescent="0.3">
      <c r="A471" s="83" t="s">
        <v>159</v>
      </c>
      <c r="B471" s="144"/>
      <c r="C471" s="60" t="s">
        <v>111</v>
      </c>
      <c r="D471" s="50">
        <f>$G$2</f>
        <v>13540</v>
      </c>
      <c r="E471" s="43">
        <v>1</v>
      </c>
    </row>
    <row r="472" spans="1:5" ht="15.75" thickBot="1" x14ac:dyDescent="0.3">
      <c r="A472" s="83" t="s">
        <v>162</v>
      </c>
      <c r="B472" s="144"/>
      <c r="C472" s="58" t="s">
        <v>118</v>
      </c>
      <c r="D472" s="52">
        <f>$H$2</f>
        <v>13540</v>
      </c>
      <c r="E472" s="43">
        <v>1</v>
      </c>
    </row>
    <row r="473" spans="1:5" ht="15.75" thickBot="1" x14ac:dyDescent="0.3">
      <c r="A473" s="83" t="s">
        <v>163</v>
      </c>
      <c r="B473" s="144"/>
      <c r="C473" s="59" t="s">
        <v>115</v>
      </c>
      <c r="D473" s="52">
        <f>$I$2*E473</f>
        <v>4062</v>
      </c>
      <c r="E473" s="43">
        <v>1</v>
      </c>
    </row>
    <row r="474" spans="1:5" ht="15.75" thickBot="1" x14ac:dyDescent="0.3">
      <c r="A474" s="76" t="s">
        <v>164</v>
      </c>
      <c r="B474" s="144"/>
      <c r="C474" s="60" t="s">
        <v>112</v>
      </c>
      <c r="D474" s="52">
        <f>$K$2*E474</f>
        <v>2708</v>
      </c>
      <c r="E474" s="43">
        <v>1</v>
      </c>
    </row>
    <row r="475" spans="1:5" ht="15.75" thickBot="1" x14ac:dyDescent="0.3">
      <c r="A475" s="77"/>
      <c r="B475" s="144"/>
      <c r="C475" s="58" t="s">
        <v>113</v>
      </c>
      <c r="D475" s="52">
        <f>$L$2</f>
        <v>13540</v>
      </c>
      <c r="E475" s="43">
        <v>1</v>
      </c>
    </row>
    <row r="476" spans="1:5" ht="26.25" thickBot="1" x14ac:dyDescent="0.3">
      <c r="A476" s="6" t="s">
        <v>107</v>
      </c>
      <c r="B476" s="144"/>
      <c r="C476" s="58" t="s">
        <v>114</v>
      </c>
      <c r="D476" s="52">
        <f>$M$2*E476</f>
        <v>0</v>
      </c>
      <c r="E476" s="43">
        <v>0</v>
      </c>
    </row>
    <row r="477" spans="1:5" ht="15.75" thickBot="1" x14ac:dyDescent="0.3">
      <c r="A477" s="68"/>
      <c r="B477" s="144"/>
      <c r="C477" s="58" t="s">
        <v>144</v>
      </c>
      <c r="D477" s="52">
        <f>$P$2*E477</f>
        <v>6770</v>
      </c>
      <c r="E477" s="43">
        <v>1</v>
      </c>
    </row>
    <row r="478" spans="1:5" ht="15.75" thickBot="1" x14ac:dyDescent="0.3">
      <c r="B478" s="144"/>
      <c r="C478" s="58"/>
      <c r="D478" s="106">
        <f>$N$2*E478</f>
        <v>25000</v>
      </c>
      <c r="E478" s="43">
        <v>1</v>
      </c>
    </row>
    <row r="479" spans="1:5" ht="15.75" thickBot="1" x14ac:dyDescent="0.3">
      <c r="A479" s="64"/>
      <c r="B479" s="145"/>
      <c r="C479" s="59"/>
      <c r="D479" s="105">
        <f>SUM(D470:D478)</f>
        <v>79160.002000000008</v>
      </c>
      <c r="E479" s="43">
        <v>1</v>
      </c>
    </row>
    <row r="480" spans="1:5" ht="15.75" thickBot="1" x14ac:dyDescent="0.3">
      <c r="A480" s="49" t="s">
        <v>83</v>
      </c>
      <c r="B480" s="143">
        <v>85000</v>
      </c>
      <c r="C480" s="59" t="s">
        <v>110</v>
      </c>
      <c r="D480" s="106">
        <f>MIN((E480/$F$2),400000)</f>
        <v>2E-3</v>
      </c>
      <c r="E480" s="43">
        <v>1</v>
      </c>
    </row>
    <row r="481" spans="1:5" ht="15.75" thickBot="1" x14ac:dyDescent="0.3">
      <c r="A481" s="83" t="s">
        <v>159</v>
      </c>
      <c r="B481" s="144"/>
      <c r="C481" s="60" t="s">
        <v>111</v>
      </c>
      <c r="D481" s="50">
        <f>$G$2</f>
        <v>13540</v>
      </c>
      <c r="E481" s="43">
        <v>1</v>
      </c>
    </row>
    <row r="482" spans="1:5" ht="15.75" thickBot="1" x14ac:dyDescent="0.3">
      <c r="A482" s="83" t="s">
        <v>162</v>
      </c>
      <c r="B482" s="144"/>
      <c r="C482" s="58" t="s">
        <v>118</v>
      </c>
      <c r="D482" s="52">
        <f>$H$2</f>
        <v>13540</v>
      </c>
      <c r="E482" s="43">
        <v>1</v>
      </c>
    </row>
    <row r="483" spans="1:5" ht="15.75" thickBot="1" x14ac:dyDescent="0.3">
      <c r="A483" s="83" t="s">
        <v>154</v>
      </c>
      <c r="B483" s="144"/>
      <c r="C483" s="59" t="s">
        <v>115</v>
      </c>
      <c r="D483" s="52">
        <f>$I$2*E483</f>
        <v>4062</v>
      </c>
      <c r="E483" s="43">
        <v>1</v>
      </c>
    </row>
    <row r="484" spans="1:5" ht="15.75" thickBot="1" x14ac:dyDescent="0.3">
      <c r="A484" s="64"/>
      <c r="B484" s="144"/>
      <c r="C484" s="60" t="s">
        <v>112</v>
      </c>
      <c r="D484" s="52">
        <f>$K$2*E484</f>
        <v>2708</v>
      </c>
      <c r="E484" s="43">
        <v>1</v>
      </c>
    </row>
    <row r="485" spans="1:5" ht="15.75" thickBot="1" x14ac:dyDescent="0.3">
      <c r="A485" s="64"/>
      <c r="B485" s="144"/>
      <c r="C485" s="58" t="s">
        <v>113</v>
      </c>
      <c r="D485" s="52">
        <f>$L$2</f>
        <v>13540</v>
      </c>
      <c r="E485" s="43">
        <v>1</v>
      </c>
    </row>
    <row r="486" spans="1:5" ht="15.75" thickBot="1" x14ac:dyDescent="0.3">
      <c r="A486" s="64"/>
      <c r="B486" s="144"/>
      <c r="C486" s="58" t="s">
        <v>114</v>
      </c>
      <c r="D486" s="52">
        <f>$M$2*E486</f>
        <v>0</v>
      </c>
      <c r="E486" s="43">
        <v>0</v>
      </c>
    </row>
    <row r="487" spans="1:5" ht="15.75" thickBot="1" x14ac:dyDescent="0.3">
      <c r="A487" s="64"/>
      <c r="B487" s="144"/>
      <c r="C487" s="58" t="s">
        <v>144</v>
      </c>
      <c r="D487" s="52">
        <f>$P$2*E487</f>
        <v>6770</v>
      </c>
      <c r="E487" s="43">
        <v>1</v>
      </c>
    </row>
    <row r="488" spans="1:5" ht="15.75" thickBot="1" x14ac:dyDescent="0.3">
      <c r="A488" s="64"/>
      <c r="B488" s="144"/>
      <c r="C488" s="58"/>
      <c r="D488" s="106">
        <f>$N$2*E488</f>
        <v>25000</v>
      </c>
      <c r="E488" s="43">
        <v>1</v>
      </c>
    </row>
    <row r="489" spans="1:5" ht="15.75" thickBot="1" x14ac:dyDescent="0.3">
      <c r="A489" s="64"/>
      <c r="B489" s="145"/>
      <c r="C489" s="59"/>
      <c r="D489" s="53">
        <f>SUM(D480:D488)</f>
        <v>79160.002000000008</v>
      </c>
      <c r="E489" s="43">
        <v>1</v>
      </c>
    </row>
    <row r="490" spans="1:5" ht="15.75" thickBot="1" x14ac:dyDescent="0.3">
      <c r="A490" s="69" t="s">
        <v>84</v>
      </c>
      <c r="B490" s="143">
        <v>95000</v>
      </c>
      <c r="C490" s="59" t="s">
        <v>110</v>
      </c>
      <c r="D490" s="106">
        <f>MIN((E490/$F$2),400000)</f>
        <v>2E-3</v>
      </c>
      <c r="E490" s="43">
        <v>1</v>
      </c>
    </row>
    <row r="491" spans="1:5" ht="15.75" thickBot="1" x14ac:dyDescent="0.3">
      <c r="A491" s="83" t="s">
        <v>154</v>
      </c>
      <c r="B491" s="144"/>
      <c r="C491" s="60" t="s">
        <v>111</v>
      </c>
      <c r="D491" s="50">
        <f>$G$2</f>
        <v>13540</v>
      </c>
      <c r="E491" s="43">
        <v>1</v>
      </c>
    </row>
    <row r="492" spans="1:5" ht="15.75" thickBot="1" x14ac:dyDescent="0.3">
      <c r="A492" s="83"/>
      <c r="B492" s="144"/>
      <c r="C492" s="58" t="s">
        <v>118</v>
      </c>
      <c r="D492" s="52">
        <f>$H$2</f>
        <v>13540</v>
      </c>
      <c r="E492" s="43">
        <v>1</v>
      </c>
    </row>
    <row r="493" spans="1:5" ht="15.75" thickBot="1" x14ac:dyDescent="0.3">
      <c r="B493" s="144"/>
      <c r="C493" s="59" t="s">
        <v>115</v>
      </c>
      <c r="D493" s="52">
        <f>$I$2*E493</f>
        <v>4062</v>
      </c>
      <c r="E493" s="43">
        <v>1</v>
      </c>
    </row>
    <row r="494" spans="1:5" ht="15.75" thickBot="1" x14ac:dyDescent="0.3">
      <c r="A494" s="70"/>
      <c r="B494" s="144"/>
      <c r="C494" s="60" t="s">
        <v>112</v>
      </c>
      <c r="D494" s="52">
        <f>$K$2*E494</f>
        <v>2708</v>
      </c>
      <c r="E494" s="43">
        <v>1</v>
      </c>
    </row>
    <row r="495" spans="1:5" ht="15.75" thickBot="1" x14ac:dyDescent="0.3">
      <c r="A495" s="70"/>
      <c r="B495" s="144"/>
      <c r="C495" s="58" t="s">
        <v>113</v>
      </c>
      <c r="D495" s="52">
        <f>$L$2</f>
        <v>13540</v>
      </c>
      <c r="E495" s="43">
        <v>1</v>
      </c>
    </row>
    <row r="496" spans="1:5" ht="15.75" thickBot="1" x14ac:dyDescent="0.3">
      <c r="A496" s="70"/>
      <c r="B496" s="144"/>
      <c r="C496" s="58" t="s">
        <v>114</v>
      </c>
      <c r="D496" s="52">
        <f>$M$2*E496</f>
        <v>0</v>
      </c>
      <c r="E496" s="43">
        <v>0</v>
      </c>
    </row>
    <row r="497" spans="1:5" ht="15.75" thickBot="1" x14ac:dyDescent="0.3">
      <c r="A497" s="70"/>
      <c r="B497" s="144"/>
      <c r="C497" s="58" t="s">
        <v>144</v>
      </c>
      <c r="D497" s="52">
        <f>$P$2*E497</f>
        <v>6770</v>
      </c>
      <c r="E497" s="43">
        <v>1</v>
      </c>
    </row>
    <row r="498" spans="1:5" ht="15.75" thickBot="1" x14ac:dyDescent="0.3">
      <c r="A498" s="70"/>
      <c r="B498" s="144"/>
      <c r="C498" s="58"/>
      <c r="D498" s="106">
        <f>$N$2*E498</f>
        <v>25000</v>
      </c>
      <c r="E498" s="43">
        <v>1</v>
      </c>
    </row>
    <row r="499" spans="1:5" ht="15.75" thickBot="1" x14ac:dyDescent="0.3">
      <c r="A499" s="71"/>
      <c r="B499" s="145"/>
      <c r="C499" s="59"/>
      <c r="D499" s="53">
        <f>SUM(D490:D498)</f>
        <v>79160.002000000008</v>
      </c>
      <c r="E499" s="43">
        <v>1</v>
      </c>
    </row>
    <row r="500" spans="1:5" ht="15.75" thickBot="1" x14ac:dyDescent="0.3">
      <c r="A500" s="49" t="s">
        <v>85</v>
      </c>
      <c r="B500" s="143">
        <v>45000</v>
      </c>
      <c r="C500" s="60" t="s">
        <v>111</v>
      </c>
      <c r="D500" s="50">
        <f>$G$2</f>
        <v>13540</v>
      </c>
      <c r="E500" s="43">
        <v>1</v>
      </c>
    </row>
    <row r="501" spans="1:5" ht="15.75" thickBot="1" x14ac:dyDescent="0.3">
      <c r="A501" s="83" t="s">
        <v>191</v>
      </c>
      <c r="B501" s="144"/>
      <c r="C501" s="58" t="s">
        <v>118</v>
      </c>
      <c r="D501" s="52">
        <f>$H$2</f>
        <v>13540</v>
      </c>
      <c r="E501" s="43">
        <v>1</v>
      </c>
    </row>
    <row r="502" spans="1:5" ht="15.75" thickBot="1" x14ac:dyDescent="0.3">
      <c r="A502" s="83"/>
      <c r="B502" s="144"/>
      <c r="C502" s="59" t="s">
        <v>115</v>
      </c>
      <c r="D502" s="52">
        <f>$I$2*E502</f>
        <v>4062</v>
      </c>
      <c r="E502" s="43">
        <v>1</v>
      </c>
    </row>
    <row r="503" spans="1:5" ht="15.75" thickBot="1" x14ac:dyDescent="0.3">
      <c r="A503" s="30"/>
      <c r="B503" s="144"/>
      <c r="C503" s="59" t="s">
        <v>129</v>
      </c>
      <c r="D503" s="52">
        <f>$O$2</f>
        <v>9478</v>
      </c>
      <c r="E503" s="43">
        <v>1</v>
      </c>
    </row>
    <row r="504" spans="1:5" ht="15.75" thickBot="1" x14ac:dyDescent="0.3">
      <c r="A504" s="6"/>
      <c r="B504" s="144"/>
      <c r="C504" s="60" t="s">
        <v>112</v>
      </c>
      <c r="D504" s="52">
        <f>$K$2*E504</f>
        <v>2708</v>
      </c>
      <c r="E504" s="43">
        <v>1</v>
      </c>
    </row>
    <row r="505" spans="1:5" ht="15.75" thickBot="1" x14ac:dyDescent="0.3">
      <c r="A505" s="6"/>
      <c r="B505" s="144"/>
      <c r="C505" s="58" t="s">
        <v>113</v>
      </c>
      <c r="D505" s="52">
        <f>$L$2</f>
        <v>13540</v>
      </c>
      <c r="E505" s="43">
        <v>1</v>
      </c>
    </row>
    <row r="506" spans="1:5" ht="15.75" thickBot="1" x14ac:dyDescent="0.3">
      <c r="A506" s="6"/>
      <c r="B506" s="144"/>
      <c r="C506" s="58" t="s">
        <v>128</v>
      </c>
      <c r="D506" s="52">
        <f>$J$2*E506</f>
        <v>0</v>
      </c>
      <c r="E506" s="43">
        <v>0</v>
      </c>
    </row>
    <row r="507" spans="1:5" ht="15.75" thickBot="1" x14ac:dyDescent="0.3">
      <c r="A507" s="6"/>
      <c r="B507" s="144"/>
      <c r="C507" s="58" t="s">
        <v>114</v>
      </c>
      <c r="D507" s="52">
        <f>$M$2*E507</f>
        <v>0</v>
      </c>
      <c r="E507" s="43">
        <v>0</v>
      </c>
    </row>
    <row r="508" spans="1:5" ht="15.75" thickBot="1" x14ac:dyDescent="0.3">
      <c r="A508" s="6"/>
      <c r="B508" s="144"/>
      <c r="C508" s="58" t="s">
        <v>142</v>
      </c>
      <c r="D508" s="52">
        <f>$P$2*E508</f>
        <v>6770</v>
      </c>
      <c r="E508" s="43">
        <v>1</v>
      </c>
    </row>
    <row r="509" spans="1:5" ht="15.75" thickBot="1" x14ac:dyDescent="0.3">
      <c r="A509" s="94"/>
      <c r="B509" s="145"/>
      <c r="C509" s="58" t="s">
        <v>116</v>
      </c>
      <c r="D509" s="53">
        <f>SUM(D500:D508)</f>
        <v>63638</v>
      </c>
      <c r="E509" s="43">
        <v>1</v>
      </c>
    </row>
    <row r="510" spans="1:5" ht="15.75" thickBot="1" x14ac:dyDescent="0.3">
      <c r="A510" s="64" t="s">
        <v>86</v>
      </c>
      <c r="B510" s="143">
        <v>45000</v>
      </c>
      <c r="C510" s="58" t="s">
        <v>118</v>
      </c>
      <c r="D510" s="52">
        <f>$H$2</f>
        <v>13540</v>
      </c>
      <c r="E510" s="107">
        <v>1</v>
      </c>
    </row>
    <row r="511" spans="1:5" ht="15.75" thickBot="1" x14ac:dyDescent="0.3">
      <c r="A511" s="83" t="s">
        <v>159</v>
      </c>
      <c r="B511" s="144"/>
      <c r="C511" s="60" t="s">
        <v>111</v>
      </c>
      <c r="D511" s="50">
        <f>$G$2</f>
        <v>13540</v>
      </c>
      <c r="E511" s="107"/>
    </row>
    <row r="512" spans="1:5" ht="15.75" thickBot="1" x14ac:dyDescent="0.3">
      <c r="A512" s="83" t="s">
        <v>192</v>
      </c>
      <c r="B512" s="144"/>
      <c r="C512" s="59" t="s">
        <v>115</v>
      </c>
      <c r="D512" s="52">
        <f>$I$2*E512</f>
        <v>4062</v>
      </c>
      <c r="E512" s="107">
        <v>1</v>
      </c>
    </row>
    <row r="513" spans="1:5" ht="15.75" thickBot="1" x14ac:dyDescent="0.3">
      <c r="A513" s="65"/>
      <c r="B513" s="144"/>
      <c r="C513" s="59" t="s">
        <v>129</v>
      </c>
      <c r="D513" s="52">
        <f>$O$2</f>
        <v>9478</v>
      </c>
      <c r="E513" s="107">
        <v>1</v>
      </c>
    </row>
    <row r="514" spans="1:5" ht="15.75" thickBot="1" x14ac:dyDescent="0.3">
      <c r="A514" s="65"/>
      <c r="B514" s="144"/>
      <c r="C514" s="60" t="s">
        <v>112</v>
      </c>
      <c r="D514" s="52">
        <f>$K$2*E514</f>
        <v>2708</v>
      </c>
      <c r="E514" s="107">
        <v>1</v>
      </c>
    </row>
    <row r="515" spans="1:5" ht="15.75" thickBot="1" x14ac:dyDescent="0.3">
      <c r="A515" s="65"/>
      <c r="B515" s="144"/>
      <c r="C515" s="58" t="s">
        <v>113</v>
      </c>
      <c r="D515" s="52">
        <f>$L$2</f>
        <v>13540</v>
      </c>
      <c r="E515" s="107">
        <v>1</v>
      </c>
    </row>
    <row r="516" spans="1:5" ht="15.75" thickBot="1" x14ac:dyDescent="0.3">
      <c r="A516" s="65"/>
      <c r="B516" s="144"/>
      <c r="C516" s="58" t="s">
        <v>128</v>
      </c>
      <c r="D516" s="52">
        <f>$J$2*E516</f>
        <v>0</v>
      </c>
      <c r="E516" s="107">
        <v>0</v>
      </c>
    </row>
    <row r="517" spans="1:5" ht="15.75" thickBot="1" x14ac:dyDescent="0.3">
      <c r="A517" s="65"/>
      <c r="B517" s="144"/>
      <c r="C517" s="58" t="s">
        <v>114</v>
      </c>
      <c r="D517" s="52">
        <f>$M$2*E517</f>
        <v>0</v>
      </c>
      <c r="E517" s="107">
        <v>0</v>
      </c>
    </row>
    <row r="518" spans="1:5" ht="15.75" thickBot="1" x14ac:dyDescent="0.3">
      <c r="A518" s="65"/>
      <c r="B518" s="144"/>
      <c r="C518" s="58" t="s">
        <v>142</v>
      </c>
      <c r="D518" s="52">
        <f>$P$2*E518</f>
        <v>6770</v>
      </c>
      <c r="E518" s="107">
        <v>1</v>
      </c>
    </row>
    <row r="519" spans="1:5" ht="15.75" thickBot="1" x14ac:dyDescent="0.3">
      <c r="A519" s="65"/>
      <c r="B519" s="144"/>
      <c r="C519" s="58" t="s">
        <v>116</v>
      </c>
      <c r="D519" s="53">
        <f>SUM(D510:D518)</f>
        <v>63638</v>
      </c>
      <c r="E519" s="43">
        <v>1</v>
      </c>
    </row>
    <row r="520" spans="1:5" ht="15.75" thickBot="1" x14ac:dyDescent="0.3">
      <c r="A520" s="65"/>
      <c r="B520" s="146"/>
      <c r="C520" s="59"/>
      <c r="D520" s="52"/>
      <c r="E520" s="43">
        <v>1</v>
      </c>
    </row>
    <row r="521" spans="1:5" ht="15.75" thickBot="1" x14ac:dyDescent="0.3">
      <c r="A521" s="49" t="s">
        <v>87</v>
      </c>
      <c r="B521" s="147">
        <v>90000</v>
      </c>
      <c r="C521" s="59" t="s">
        <v>110</v>
      </c>
      <c r="D521" s="106">
        <f>MIN((E521/$F$2),400000)</f>
        <v>2E-3</v>
      </c>
      <c r="E521" s="43">
        <v>1</v>
      </c>
    </row>
    <row r="522" spans="1:5" ht="15.75" thickBot="1" x14ac:dyDescent="0.3">
      <c r="A522" s="83" t="s">
        <v>159</v>
      </c>
      <c r="B522" s="144"/>
      <c r="C522" s="60" t="s">
        <v>111</v>
      </c>
      <c r="D522" s="50">
        <f>$G$2</f>
        <v>13540</v>
      </c>
      <c r="E522" s="43">
        <v>1</v>
      </c>
    </row>
    <row r="523" spans="1:5" ht="15.75" thickBot="1" x14ac:dyDescent="0.3">
      <c r="A523" s="83" t="s">
        <v>160</v>
      </c>
      <c r="B523" s="144"/>
      <c r="C523" s="58" t="s">
        <v>118</v>
      </c>
      <c r="D523" s="52">
        <f>$H$2</f>
        <v>13540</v>
      </c>
      <c r="E523" s="43">
        <v>1</v>
      </c>
    </row>
    <row r="524" spans="1:5" ht="15.75" thickBot="1" x14ac:dyDescent="0.3">
      <c r="A524" s="83" t="s">
        <v>154</v>
      </c>
      <c r="B524" s="144"/>
      <c r="C524" s="59" t="s">
        <v>115</v>
      </c>
      <c r="D524" s="52">
        <f>$I$2*E524</f>
        <v>4062</v>
      </c>
      <c r="E524" s="43">
        <v>1</v>
      </c>
    </row>
    <row r="525" spans="1:5" ht="15.75" thickBot="1" x14ac:dyDescent="0.3">
      <c r="A525" s="76" t="s">
        <v>170</v>
      </c>
      <c r="B525" s="144"/>
      <c r="C525" s="60" t="s">
        <v>112</v>
      </c>
      <c r="D525" s="52">
        <f>$K$2*E525</f>
        <v>2708</v>
      </c>
      <c r="E525" s="43">
        <v>1</v>
      </c>
    </row>
    <row r="526" spans="1:5" ht="15.75" thickBot="1" x14ac:dyDescent="0.3">
      <c r="A526" s="6"/>
      <c r="B526" s="144"/>
      <c r="C526" s="58" t="s">
        <v>113</v>
      </c>
      <c r="D526" s="52">
        <f>$L$2</f>
        <v>13540</v>
      </c>
      <c r="E526" s="43">
        <v>1</v>
      </c>
    </row>
    <row r="527" spans="1:5" ht="15.75" thickBot="1" x14ac:dyDescent="0.3">
      <c r="A527" s="6"/>
      <c r="B527" s="144"/>
      <c r="C527" s="58" t="s">
        <v>114</v>
      </c>
      <c r="D527" s="52">
        <f>$M$2*E527</f>
        <v>0</v>
      </c>
      <c r="E527" s="43">
        <v>0</v>
      </c>
    </row>
    <row r="528" spans="1:5" ht="15.75" thickBot="1" x14ac:dyDescent="0.3">
      <c r="A528" s="6"/>
      <c r="B528" s="144"/>
      <c r="C528" s="58" t="s">
        <v>144</v>
      </c>
      <c r="D528" s="52">
        <f>$P$2*E528</f>
        <v>6770</v>
      </c>
      <c r="E528" s="43">
        <v>1</v>
      </c>
    </row>
    <row r="529" spans="1:5" ht="15.75" thickBot="1" x14ac:dyDescent="0.3">
      <c r="A529" s="45"/>
      <c r="B529" s="145"/>
      <c r="C529" s="58" t="s">
        <v>116</v>
      </c>
      <c r="D529" s="53">
        <f>SUM(D521:D527)</f>
        <v>47390.002</v>
      </c>
      <c r="E529" s="43">
        <v>1</v>
      </c>
    </row>
    <row r="530" spans="1:5" ht="15.75" thickBot="1" x14ac:dyDescent="0.3">
      <c r="A530" s="49" t="s">
        <v>88</v>
      </c>
      <c r="B530" s="143">
        <v>10000</v>
      </c>
      <c r="C530" s="60" t="s">
        <v>111</v>
      </c>
      <c r="D530" s="50">
        <v>10000</v>
      </c>
      <c r="E530" s="43">
        <v>1</v>
      </c>
    </row>
    <row r="531" spans="1:5" ht="15.75" thickBot="1" x14ac:dyDescent="0.3">
      <c r="A531" s="95" t="s">
        <v>89</v>
      </c>
      <c r="B531" s="144"/>
      <c r="C531" s="58" t="s">
        <v>130</v>
      </c>
      <c r="D531" s="52">
        <f>1000*E531</f>
        <v>1000</v>
      </c>
      <c r="E531" s="43">
        <v>1</v>
      </c>
    </row>
    <row r="532" spans="1:5" ht="15.75" thickBot="1" x14ac:dyDescent="0.3">
      <c r="A532" s="96"/>
      <c r="B532" s="145"/>
      <c r="C532" s="51" t="s">
        <v>116</v>
      </c>
      <c r="D532" s="53">
        <f>SUM(D530:D531)</f>
        <v>11000</v>
      </c>
      <c r="E532" s="43">
        <v>1</v>
      </c>
    </row>
    <row r="613" spans="3:3" ht="15.75" thickBot="1" x14ac:dyDescent="0.3"/>
    <row r="614" spans="3:3" ht="15.75" thickBot="1" x14ac:dyDescent="0.3">
      <c r="C614" s="54"/>
    </row>
  </sheetData>
  <mergeCells count="63">
    <mergeCell ref="B230:B239"/>
    <mergeCell ref="B220:B229"/>
    <mergeCell ref="B207:B216"/>
    <mergeCell ref="B197:B206"/>
    <mergeCell ref="B187:B196"/>
    <mergeCell ref="A360:A367"/>
    <mergeCell ref="B5:B14"/>
    <mergeCell ref="B25:B34"/>
    <mergeCell ref="B35:B44"/>
    <mergeCell ref="B45:B55"/>
    <mergeCell ref="B56:B58"/>
    <mergeCell ref="B59:B61"/>
    <mergeCell ref="B62:B68"/>
    <mergeCell ref="B69:B78"/>
    <mergeCell ref="B79:B88"/>
    <mergeCell ref="B89:B98"/>
    <mergeCell ref="B99:B102"/>
    <mergeCell ref="B103:B105"/>
    <mergeCell ref="B148:B157"/>
    <mergeCell ref="B217:B219"/>
    <mergeCell ref="B300:B308"/>
    <mergeCell ref="B178:B186"/>
    <mergeCell ref="B158:B167"/>
    <mergeCell ref="B168:B177"/>
    <mergeCell ref="A1:D1"/>
    <mergeCell ref="A2:D2"/>
    <mergeCell ref="B3:B4"/>
    <mergeCell ref="D3:D4"/>
    <mergeCell ref="B15:B24"/>
    <mergeCell ref="B119:B128"/>
    <mergeCell ref="B139:B147"/>
    <mergeCell ref="B109:B118"/>
    <mergeCell ref="B130:B133"/>
    <mergeCell ref="B135:B137"/>
    <mergeCell ref="D378:D382"/>
    <mergeCell ref="B339:B348"/>
    <mergeCell ref="B349:B358"/>
    <mergeCell ref="B359:B368"/>
    <mergeCell ref="B521:B529"/>
    <mergeCell ref="B423:B431"/>
    <mergeCell ref="B440:B449"/>
    <mergeCell ref="B450:B459"/>
    <mergeCell ref="B460:B469"/>
    <mergeCell ref="B470:B479"/>
    <mergeCell ref="B480:B489"/>
    <mergeCell ref="B490:B499"/>
    <mergeCell ref="B500:B509"/>
    <mergeCell ref="B510:B520"/>
    <mergeCell ref="B530:B532"/>
    <mergeCell ref="B383:B392"/>
    <mergeCell ref="B240:B249"/>
    <mergeCell ref="B393:B402"/>
    <mergeCell ref="B403:B412"/>
    <mergeCell ref="B413:B422"/>
    <mergeCell ref="B309:B317"/>
    <mergeCell ref="B329:B338"/>
    <mergeCell ref="B250:B259"/>
    <mergeCell ref="B260:B269"/>
    <mergeCell ref="B291:B299"/>
    <mergeCell ref="B281:B290"/>
    <mergeCell ref="B318:B328"/>
    <mergeCell ref="B369:B377"/>
    <mergeCell ref="B378:B38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Hoja1</vt:lpstr>
      <vt:lpstr>Olimpo 4.0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Gajardo</dc:creator>
  <cp:lastModifiedBy>andres vargas</cp:lastModifiedBy>
  <cp:lastPrinted>2026-07-10T01:09:35Z</cp:lastPrinted>
  <dcterms:created xsi:type="dcterms:W3CDTF">2026-03-23T19:10:33Z</dcterms:created>
  <dcterms:modified xsi:type="dcterms:W3CDTF">2026-07-10T01:11:39Z</dcterms:modified>
</cp:coreProperties>
</file>